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Analysis Tool Spreadsheets/People/Staff Effectiveness/"/>
    </mc:Choice>
  </mc:AlternateContent>
  <xr:revisionPtr revIDLastSave="732" documentId="8_{3CD5AD10-7F72-47D7-92DF-A3A777C4B2E6}" xr6:coauthVersionLast="47" xr6:coauthVersionMax="47" xr10:uidLastSave="{EA84C885-8B9D-4576-A7CE-1D73E9DD5C23}"/>
  <bookViews>
    <workbookView xWindow="26719" yWindow="2592" windowWidth="18850" windowHeight="10944" activeTab="1" xr2:uid="{61010D27-77C1-4420-825C-C105F51DFF4F}"/>
  </bookViews>
  <sheets>
    <sheet name="Help" sheetId="8" r:id="rId1"/>
    <sheet name="Team Test" sheetId="15" r:id="rId2"/>
    <sheet name="Calculation Matrix" sheetId="16" state="hidden" r:id="rId3"/>
    <sheet name="Example Calculation Matrix" sheetId="12" state="hidden" r:id="rId4"/>
    <sheet name="Summary - Team Test" sheetId="17" r:id="rId5"/>
    <sheet name="Example Team Test" sheetId="9" r:id="rId6"/>
    <sheet name="Example Summary - Team Test" sheetId="13" r:id="rId7"/>
    <sheet name="LISTS" sheetId="6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7" l="1"/>
  <c r="E20" i="17"/>
  <c r="E19" i="17"/>
  <c r="E17" i="17"/>
  <c r="E16" i="17"/>
  <c r="E14" i="17"/>
  <c r="E13" i="17"/>
  <c r="E11" i="17"/>
  <c r="D22" i="17"/>
  <c r="D20" i="17"/>
  <c r="D19" i="17"/>
  <c r="D17" i="17"/>
  <c r="D16" i="17"/>
  <c r="D14" i="17"/>
  <c r="D13" i="17"/>
  <c r="D11" i="17"/>
  <c r="D10" i="17"/>
  <c r="C22" i="13"/>
  <c r="C22" i="17"/>
  <c r="C20" i="17"/>
  <c r="C19" i="17"/>
  <c r="C17" i="17"/>
  <c r="C16" i="17"/>
  <c r="C14" i="17"/>
  <c r="C13" i="17"/>
  <c r="U4" i="16"/>
  <c r="U5" i="16"/>
  <c r="T5" i="16" s="1" a="1"/>
  <c r="T5" i="16" s="1"/>
  <c r="U6" i="16"/>
  <c r="T6" i="16" s="1" a="1"/>
  <c r="T6" i="16" s="1"/>
  <c r="U7" i="16"/>
  <c r="U8" i="16"/>
  <c r="T8" i="16" s="1" a="1"/>
  <c r="T8" i="16" s="1"/>
  <c r="U9" i="16"/>
  <c r="T9" i="16" s="1" a="1"/>
  <c r="T9" i="16" s="1"/>
  <c r="U10" i="16"/>
  <c r="T10" i="16" s="1" a="1"/>
  <c r="T10" i="16" s="1"/>
  <c r="U11" i="16"/>
  <c r="T11" i="16" s="1" a="1"/>
  <c r="T11" i="16" s="1"/>
  <c r="U12" i="16"/>
  <c r="U13" i="16"/>
  <c r="U14" i="16"/>
  <c r="T14" i="16" s="1" a="1"/>
  <c r="T14" i="16" s="1"/>
  <c r="U15" i="16"/>
  <c r="U16" i="16"/>
  <c r="U17" i="16"/>
  <c r="U18" i="16"/>
  <c r="T18" i="16" s="1" a="1"/>
  <c r="T18" i="16" s="1"/>
  <c r="U19" i="16"/>
  <c r="T19" i="16" s="1" a="1"/>
  <c r="T19" i="16" s="1"/>
  <c r="U20" i="16"/>
  <c r="T20" i="16" s="1" a="1"/>
  <c r="T20" i="16" s="1"/>
  <c r="U21" i="16"/>
  <c r="T21" i="16" s="1" a="1"/>
  <c r="T21" i="16" s="1"/>
  <c r="U22" i="16"/>
  <c r="U3" i="16"/>
  <c r="U2" i="16"/>
  <c r="A36" i="16" s="1"/>
  <c r="R4" i="16"/>
  <c r="R5" i="16"/>
  <c r="Q5" i="16" s="1" a="1"/>
  <c r="Q5" i="16" s="1"/>
  <c r="R6" i="16"/>
  <c r="Q6" i="16" s="1" a="1"/>
  <c r="Q6" i="16" s="1"/>
  <c r="R7" i="16"/>
  <c r="R8" i="16"/>
  <c r="Q8" i="16" s="1" a="1"/>
  <c r="Q8" i="16" s="1"/>
  <c r="R9" i="16"/>
  <c r="Q9" i="16" s="1" a="1"/>
  <c r="Q9" i="16" s="1"/>
  <c r="R10" i="16"/>
  <c r="R11" i="16"/>
  <c r="Q11" i="16" s="1" a="1"/>
  <c r="Q11" i="16" s="1"/>
  <c r="R12" i="16"/>
  <c r="R13" i="16"/>
  <c r="R14" i="16"/>
  <c r="Q14" i="16" s="1" a="1"/>
  <c r="Q14" i="16" s="1"/>
  <c r="R15" i="16"/>
  <c r="Q15" i="16" s="1" a="1"/>
  <c r="Q15" i="16" s="1"/>
  <c r="R16" i="16"/>
  <c r="R17" i="16"/>
  <c r="R18" i="16"/>
  <c r="R19" i="16"/>
  <c r="Q19" i="16" s="1" a="1"/>
  <c r="Q19" i="16" s="1"/>
  <c r="R20" i="16"/>
  <c r="R21" i="16"/>
  <c r="Q21" i="16" s="1" a="1"/>
  <c r="Q21" i="16" s="1"/>
  <c r="R22" i="16"/>
  <c r="Q22" i="16" s="1" a="1"/>
  <c r="Q22" i="16" s="1"/>
  <c r="R3" i="16"/>
  <c r="Q3" i="16" s="1" a="1"/>
  <c r="Q3" i="16" s="1"/>
  <c r="R2" i="16"/>
  <c r="A34" i="16" s="1"/>
  <c r="O4" i="16"/>
  <c r="N4" i="16" s="1" a="1"/>
  <c r="N4" i="16" s="1"/>
  <c r="O5" i="16"/>
  <c r="N5" i="16" s="1" a="1"/>
  <c r="N5" i="16" s="1"/>
  <c r="O6" i="16"/>
  <c r="N6" i="16" s="1" a="1"/>
  <c r="N6" i="16" s="1"/>
  <c r="O7" i="16"/>
  <c r="N7" i="16" s="1" a="1"/>
  <c r="N7" i="16" s="1"/>
  <c r="O8" i="16"/>
  <c r="N8" i="16" s="1" a="1"/>
  <c r="N8" i="16" s="1"/>
  <c r="O9" i="16"/>
  <c r="N9" i="16" s="1" a="1"/>
  <c r="N9" i="16" s="1"/>
  <c r="O10" i="16"/>
  <c r="N10" i="16" s="1" a="1"/>
  <c r="N10" i="16" s="1"/>
  <c r="O11" i="16"/>
  <c r="N11" i="16" s="1" a="1"/>
  <c r="N11" i="16" s="1"/>
  <c r="O12" i="16"/>
  <c r="N12" i="16" s="1" a="1"/>
  <c r="N12" i="16" s="1"/>
  <c r="O13" i="16"/>
  <c r="O14" i="16"/>
  <c r="O15" i="16"/>
  <c r="N15" i="16" s="1" a="1"/>
  <c r="N15" i="16" s="1"/>
  <c r="O16" i="16"/>
  <c r="N16" i="16" s="1" a="1"/>
  <c r="N16" i="16" s="1"/>
  <c r="O17" i="16"/>
  <c r="N17" i="16" s="1" a="1"/>
  <c r="N17" i="16" s="1"/>
  <c r="O18" i="16"/>
  <c r="N18" i="16" s="1" a="1"/>
  <c r="N18" i="16" s="1"/>
  <c r="O19" i="16"/>
  <c r="N19" i="16" s="1" a="1"/>
  <c r="N19" i="16" s="1"/>
  <c r="O20" i="16"/>
  <c r="O21" i="16"/>
  <c r="O22" i="16"/>
  <c r="N22" i="16" s="1" a="1"/>
  <c r="N22" i="16" s="1"/>
  <c r="O3" i="16"/>
  <c r="O2" i="16"/>
  <c r="A32" i="16" s="1"/>
  <c r="L21" i="16"/>
  <c r="K21" i="16" s="1" a="1"/>
  <c r="K21" i="16" s="1"/>
  <c r="L22" i="16"/>
  <c r="K22" i="16" s="1" a="1"/>
  <c r="K22" i="16" s="1"/>
  <c r="L4" i="16"/>
  <c r="L5" i="16"/>
  <c r="K5" i="16" s="1" a="1"/>
  <c r="K5" i="16" s="1"/>
  <c r="L6" i="16"/>
  <c r="L7" i="16"/>
  <c r="K7" i="16" s="1" a="1"/>
  <c r="K7" i="16" s="1"/>
  <c r="L8" i="16"/>
  <c r="L9" i="16"/>
  <c r="K9" i="16" s="1" a="1"/>
  <c r="K9" i="16" s="1"/>
  <c r="L10" i="16"/>
  <c r="K10" i="16" s="1" a="1"/>
  <c r="K10" i="16" s="1"/>
  <c r="L11" i="16"/>
  <c r="L12" i="16"/>
  <c r="K12" i="16" s="1" a="1"/>
  <c r="K12" i="16" s="1"/>
  <c r="L13" i="16"/>
  <c r="L14" i="16"/>
  <c r="L15" i="16"/>
  <c r="K15" i="16" s="1" a="1"/>
  <c r="K15" i="16" s="1"/>
  <c r="L16" i="16"/>
  <c r="L17" i="16"/>
  <c r="K17" i="16" s="1" a="1"/>
  <c r="K17" i="16" s="1"/>
  <c r="L18" i="16"/>
  <c r="K18" i="16" s="1" a="1"/>
  <c r="K18" i="16" s="1"/>
  <c r="L19" i="16"/>
  <c r="K19" i="16" s="1" a="1"/>
  <c r="K19" i="16" s="1"/>
  <c r="L20" i="16"/>
  <c r="K20" i="16" s="1" a="1"/>
  <c r="K20" i="16" s="1"/>
  <c r="L3" i="16"/>
  <c r="K3" i="16" s="1" a="1"/>
  <c r="K3" i="16" s="1"/>
  <c r="L2" i="16"/>
  <c r="A29" i="16" s="1"/>
  <c r="C10" i="17" s="1"/>
  <c r="I4" i="16"/>
  <c r="H4" i="16" s="1" a="1"/>
  <c r="H4" i="16" s="1"/>
  <c r="I5" i="16"/>
  <c r="I6" i="16"/>
  <c r="H6" i="16" s="1" a="1"/>
  <c r="H6" i="16" s="1"/>
  <c r="I7" i="16"/>
  <c r="H7" i="16" s="1" a="1"/>
  <c r="H7" i="16" s="1"/>
  <c r="I8" i="16"/>
  <c r="H8" i="16" s="1" a="1"/>
  <c r="H8" i="16" s="1"/>
  <c r="I9" i="16"/>
  <c r="H9" i="16" s="1" a="1"/>
  <c r="H9" i="16" s="1"/>
  <c r="I10" i="16"/>
  <c r="H10" i="16" s="1" a="1"/>
  <c r="H10" i="16" s="1"/>
  <c r="I11" i="16"/>
  <c r="I12" i="16"/>
  <c r="H12" i="16" s="1" a="1"/>
  <c r="H12" i="16" s="1"/>
  <c r="I13" i="16"/>
  <c r="H13" i="16" s="1" a="1"/>
  <c r="H13" i="16" s="1"/>
  <c r="I14" i="16"/>
  <c r="H14" i="16" s="1" a="1"/>
  <c r="H14" i="16" s="1"/>
  <c r="I15" i="16"/>
  <c r="I16" i="16"/>
  <c r="H16" i="16" s="1" a="1"/>
  <c r="H16" i="16" s="1"/>
  <c r="I17" i="16"/>
  <c r="I18" i="16"/>
  <c r="H18" i="16" s="1" a="1"/>
  <c r="H18" i="16" s="1"/>
  <c r="I19" i="16"/>
  <c r="H19" i="16" s="1" a="1"/>
  <c r="H19" i="16" s="1"/>
  <c r="I20" i="16"/>
  <c r="H20" i="16" s="1" a="1"/>
  <c r="H20" i="16" s="1"/>
  <c r="I21" i="16"/>
  <c r="I22" i="16"/>
  <c r="H22" i="16" s="1" a="1"/>
  <c r="H22" i="16" s="1"/>
  <c r="I3" i="16"/>
  <c r="H3" i="16" s="1" a="1"/>
  <c r="H3" i="16" s="1"/>
  <c r="I2" i="16"/>
  <c r="A27" i="16" s="1"/>
  <c r="C7" i="17" s="1"/>
  <c r="F4" i="16"/>
  <c r="E4" i="16" s="1" a="1"/>
  <c r="E4" i="16" s="1"/>
  <c r="F5" i="16"/>
  <c r="E5" i="16" s="1" a="1"/>
  <c r="E5" i="16" s="1"/>
  <c r="F6" i="16"/>
  <c r="F7" i="16"/>
  <c r="E7" i="16" s="1" a="1"/>
  <c r="E7" i="16" s="1"/>
  <c r="F8" i="16"/>
  <c r="E8" i="16" s="1" a="1"/>
  <c r="E8" i="16" s="1"/>
  <c r="F9" i="16"/>
  <c r="E9" i="16" s="1" a="1"/>
  <c r="E9" i="16" s="1"/>
  <c r="F10" i="16"/>
  <c r="E10" i="16" s="1" a="1"/>
  <c r="E10" i="16" s="1"/>
  <c r="F11" i="16"/>
  <c r="F12" i="16"/>
  <c r="F13" i="16"/>
  <c r="E13" i="16" s="1" a="1"/>
  <c r="E13" i="16" s="1"/>
  <c r="F14" i="16"/>
  <c r="F15" i="16"/>
  <c r="F16" i="16"/>
  <c r="E16" i="16" s="1" a="1"/>
  <c r="E16" i="16" s="1"/>
  <c r="F17" i="16"/>
  <c r="E17" i="16" s="1" a="1"/>
  <c r="E17" i="16" s="1"/>
  <c r="F18" i="16"/>
  <c r="E18" i="16" s="1" a="1"/>
  <c r="E18" i="16" s="1"/>
  <c r="F19" i="16"/>
  <c r="F20" i="16"/>
  <c r="E20" i="16" s="1" a="1"/>
  <c r="E20" i="16" s="1"/>
  <c r="F21" i="16"/>
  <c r="E21" i="16" s="1" a="1"/>
  <c r="E21" i="16" s="1"/>
  <c r="F22" i="16"/>
  <c r="F3" i="16"/>
  <c r="E3" i="16" s="1" a="1"/>
  <c r="E3" i="16" s="1"/>
  <c r="F2" i="16"/>
  <c r="A25" i="16" s="1"/>
  <c r="C4" i="17" s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3" i="16"/>
  <c r="L29" i="16"/>
  <c r="T22" i="16" a="1"/>
  <c r="T22" i="16" s="1"/>
  <c r="E22" i="16" a="1"/>
  <c r="E22" i="16" s="1"/>
  <c r="N21" i="16" a="1"/>
  <c r="N21" i="16" s="1"/>
  <c r="H21" i="16" a="1"/>
  <c r="H21" i="16" s="1"/>
  <c r="Q20" i="16" a="1"/>
  <c r="Q20" i="16" s="1"/>
  <c r="N20" i="16" a="1"/>
  <c r="N20" i="16" s="1"/>
  <c r="E19" i="16" a="1"/>
  <c r="E19" i="16" s="1"/>
  <c r="Q18" i="16" a="1"/>
  <c r="Q18" i="16" s="1"/>
  <c r="T17" i="16" a="1"/>
  <c r="T17" i="16" s="1"/>
  <c r="Q17" i="16" a="1"/>
  <c r="Q17" i="16" s="1"/>
  <c r="H17" i="16" a="1"/>
  <c r="H17" i="16" s="1"/>
  <c r="T16" i="16" a="1"/>
  <c r="T16" i="16" s="1"/>
  <c r="Q16" i="16" a="1"/>
  <c r="Q16" i="16" s="1"/>
  <c r="K16" i="16" a="1"/>
  <c r="K16" i="16" s="1"/>
  <c r="T15" i="16" a="1"/>
  <c r="T15" i="16" s="1"/>
  <c r="H15" i="16" a="1"/>
  <c r="H15" i="16" s="1"/>
  <c r="E15" i="16" a="1"/>
  <c r="E15" i="16" s="1"/>
  <c r="N14" i="16" a="1"/>
  <c r="N14" i="16" s="1"/>
  <c r="K14" i="16" a="1"/>
  <c r="K14" i="16" s="1"/>
  <c r="E14" i="16" a="1"/>
  <c r="E14" i="16" s="1"/>
  <c r="T13" i="16" a="1"/>
  <c r="T13" i="16" s="1"/>
  <c r="Q13" i="16" a="1"/>
  <c r="Q13" i="16" s="1"/>
  <c r="N13" i="16" a="1"/>
  <c r="N13" i="16" s="1"/>
  <c r="K13" i="16" a="1"/>
  <c r="K13" i="16" s="1"/>
  <c r="T12" i="16" a="1"/>
  <c r="T12" i="16" s="1"/>
  <c r="Q12" i="16" a="1"/>
  <c r="Q12" i="16" s="1"/>
  <c r="E12" i="16" a="1"/>
  <c r="E12" i="16" s="1"/>
  <c r="K11" i="16" a="1"/>
  <c r="K11" i="16" s="1"/>
  <c r="H11" i="16" a="1"/>
  <c r="H11" i="16" s="1"/>
  <c r="E11" i="16" a="1"/>
  <c r="E11" i="16" s="1"/>
  <c r="Q10" i="16" a="1"/>
  <c r="Q10" i="16" s="1"/>
  <c r="K8" i="16" a="1"/>
  <c r="K8" i="16" s="1"/>
  <c r="T7" i="16" a="1"/>
  <c r="T7" i="16" s="1"/>
  <c r="Q7" i="16" a="1"/>
  <c r="Q7" i="16" s="1"/>
  <c r="K6" i="16" a="1"/>
  <c r="K6" i="16" s="1"/>
  <c r="E6" i="16" a="1"/>
  <c r="E6" i="16" s="1"/>
  <c r="H5" i="16" a="1"/>
  <c r="H5" i="16" s="1"/>
  <c r="T4" i="16" a="1"/>
  <c r="T4" i="16" s="1"/>
  <c r="Q4" i="16" a="1"/>
  <c r="Q4" i="16" s="1"/>
  <c r="K4" i="16" a="1"/>
  <c r="K4" i="16" s="1"/>
  <c r="T3" i="16" a="1"/>
  <c r="T3" i="16" s="1"/>
  <c r="N3" i="16" a="1"/>
  <c r="N3" i="16" s="1"/>
  <c r="C23" i="16" l="1"/>
  <c r="F35" i="16" s="1"/>
  <c r="H43" i="16"/>
  <c r="H41" i="16"/>
  <c r="I41" i="16" s="1"/>
  <c r="H23" i="16"/>
  <c r="H44" i="16"/>
  <c r="I44" i="16" s="1"/>
  <c r="H42" i="16"/>
  <c r="H24" i="16"/>
  <c r="K44" i="16"/>
  <c r="L44" i="16" s="1"/>
  <c r="K42" i="16"/>
  <c r="K23" i="16"/>
  <c r="K24" i="16"/>
  <c r="K43" i="16"/>
  <c r="K41" i="16"/>
  <c r="L41" i="16" s="1"/>
  <c r="N44" i="16"/>
  <c r="O44" i="16" s="1"/>
  <c r="N42" i="16"/>
  <c r="N23" i="16"/>
  <c r="N24" i="16"/>
  <c r="N43" i="16"/>
  <c r="N41" i="16"/>
  <c r="O41" i="16" s="1"/>
  <c r="Q23" i="16"/>
  <c r="Q45" i="16"/>
  <c r="C33" i="16" s="1"/>
  <c r="Q43" i="16"/>
  <c r="R43" i="16" s="1"/>
  <c r="Q41" i="16"/>
  <c r="R41" i="16" s="1"/>
  <c r="Q24" i="16"/>
  <c r="Q44" i="16"/>
  <c r="R44" i="16" s="1"/>
  <c r="Q42" i="16"/>
  <c r="E43" i="16"/>
  <c r="E41" i="16"/>
  <c r="F41" i="16" s="1"/>
  <c r="E23" i="16"/>
  <c r="E44" i="16"/>
  <c r="F44" i="16" s="1"/>
  <c r="E42" i="16"/>
  <c r="E24" i="16"/>
  <c r="T23" i="16"/>
  <c r="T45" i="16"/>
  <c r="C35" i="16" s="1"/>
  <c r="T43" i="16"/>
  <c r="U43" i="16" s="1"/>
  <c r="T41" i="16"/>
  <c r="U41" i="16" s="1"/>
  <c r="T24" i="16"/>
  <c r="T44" i="16"/>
  <c r="U44" i="16" s="1"/>
  <c r="T42" i="16"/>
  <c r="A31" i="16"/>
  <c r="A33" i="16"/>
  <c r="A35" i="16"/>
  <c r="A26" i="16"/>
  <c r="C5" i="17" s="1"/>
  <c r="A28" i="16"/>
  <c r="C8" i="17" s="1"/>
  <c r="A30" i="16"/>
  <c r="C11" i="17" s="1"/>
  <c r="E22" i="13"/>
  <c r="E25" i="16" l="1"/>
  <c r="B37" i="16" s="1"/>
  <c r="B28" i="15" s="1"/>
  <c r="L42" i="16"/>
  <c r="L45" i="16"/>
  <c r="U45" i="16"/>
  <c r="U42" i="16"/>
  <c r="F45" i="16"/>
  <c r="F42" i="16"/>
  <c r="O42" i="16"/>
  <c r="O45" i="16"/>
  <c r="H33" i="16"/>
  <c r="B33" i="16" s="1"/>
  <c r="I45" i="16"/>
  <c r="I42" i="16"/>
  <c r="L43" i="16"/>
  <c r="H29" i="16" s="1"/>
  <c r="B29" i="16" s="1"/>
  <c r="K45" i="16"/>
  <c r="C29" i="16" s="1"/>
  <c r="E10" i="17" s="1"/>
  <c r="H35" i="16"/>
  <c r="B35" i="16" s="1"/>
  <c r="F43" i="16"/>
  <c r="H25" i="16" s="1"/>
  <c r="E45" i="16"/>
  <c r="C25" i="16" s="1"/>
  <c r="E4" i="17" s="1"/>
  <c r="R45" i="16"/>
  <c r="R42" i="16"/>
  <c r="O43" i="16"/>
  <c r="H31" i="16" s="1"/>
  <c r="B31" i="16" s="1"/>
  <c r="N45" i="16"/>
  <c r="C31" i="16" s="1"/>
  <c r="I43" i="16"/>
  <c r="H27" i="16" s="1"/>
  <c r="B27" i="16" s="1"/>
  <c r="D7" i="17" s="1"/>
  <c r="H45" i="16"/>
  <c r="C27" i="16" s="1"/>
  <c r="E7" i="17" s="1"/>
  <c r="L2" i="12"/>
  <c r="U4" i="12"/>
  <c r="T4" i="12" s="1" a="1"/>
  <c r="T4" i="12" s="1"/>
  <c r="U5" i="12"/>
  <c r="T5" i="12" s="1" a="1"/>
  <c r="T5" i="12" s="1"/>
  <c r="U6" i="12"/>
  <c r="T6" i="12" s="1" a="1"/>
  <c r="T6" i="12" s="1"/>
  <c r="U7" i="12"/>
  <c r="T7" i="12" s="1" a="1"/>
  <c r="T7" i="12" s="1"/>
  <c r="U8" i="12"/>
  <c r="T8" i="12" s="1" a="1"/>
  <c r="T8" i="12" s="1"/>
  <c r="U9" i="12"/>
  <c r="T9" i="12" s="1" a="1"/>
  <c r="T9" i="12" s="1"/>
  <c r="U10" i="12"/>
  <c r="T10" i="12" s="1" a="1"/>
  <c r="T10" i="12" s="1"/>
  <c r="U11" i="12"/>
  <c r="T11" i="12" s="1" a="1"/>
  <c r="T11" i="12" s="1"/>
  <c r="U12" i="12"/>
  <c r="T12" i="12" s="1" a="1"/>
  <c r="T12" i="12" s="1"/>
  <c r="U13" i="12"/>
  <c r="T13" i="12" s="1" a="1"/>
  <c r="T13" i="12" s="1"/>
  <c r="U14" i="12"/>
  <c r="T14" i="12" s="1" a="1"/>
  <c r="T14" i="12" s="1"/>
  <c r="U15" i="12"/>
  <c r="T15" i="12" s="1" a="1"/>
  <c r="T15" i="12" s="1"/>
  <c r="U16" i="12"/>
  <c r="T16" i="12" s="1" a="1"/>
  <c r="T16" i="12" s="1"/>
  <c r="U17" i="12"/>
  <c r="T17" i="12" s="1" a="1"/>
  <c r="T17" i="12" s="1"/>
  <c r="U18" i="12"/>
  <c r="T18" i="12" s="1" a="1"/>
  <c r="T18" i="12" s="1"/>
  <c r="U19" i="12"/>
  <c r="T19" i="12" s="1" a="1"/>
  <c r="T19" i="12" s="1"/>
  <c r="U20" i="12"/>
  <c r="T20" i="12" s="1" a="1"/>
  <c r="T20" i="12" s="1"/>
  <c r="U21" i="12"/>
  <c r="T21" i="12" s="1" a="1"/>
  <c r="T21" i="12" s="1"/>
  <c r="U22" i="12"/>
  <c r="T22" i="12" s="1" a="1"/>
  <c r="T22" i="12" s="1"/>
  <c r="U3" i="12"/>
  <c r="T3" i="12" s="1" a="1"/>
  <c r="T3" i="12" s="1"/>
  <c r="R4" i="12"/>
  <c r="Q4" i="12" s="1" a="1"/>
  <c r="Q4" i="12" s="1"/>
  <c r="R5" i="12"/>
  <c r="Q5" i="12" s="1" a="1"/>
  <c r="Q5" i="12" s="1"/>
  <c r="R6" i="12"/>
  <c r="Q6" i="12" s="1" a="1"/>
  <c r="Q6" i="12" s="1"/>
  <c r="R7" i="12"/>
  <c r="Q7" i="12" s="1" a="1"/>
  <c r="Q7" i="12" s="1"/>
  <c r="R8" i="12"/>
  <c r="Q8" i="12" s="1" a="1"/>
  <c r="Q8" i="12" s="1"/>
  <c r="R9" i="12"/>
  <c r="Q9" i="12" s="1" a="1"/>
  <c r="Q9" i="12" s="1"/>
  <c r="R10" i="12"/>
  <c r="Q10" i="12" s="1" a="1"/>
  <c r="Q10" i="12" s="1"/>
  <c r="R11" i="12"/>
  <c r="Q11" i="12" s="1" a="1"/>
  <c r="Q11" i="12" s="1"/>
  <c r="R12" i="12"/>
  <c r="Q12" i="12" s="1" a="1"/>
  <c r="Q12" i="12" s="1"/>
  <c r="R13" i="12"/>
  <c r="Q13" i="12" s="1" a="1"/>
  <c r="Q13" i="12" s="1"/>
  <c r="R14" i="12"/>
  <c r="Q14" i="12" s="1" a="1"/>
  <c r="Q14" i="12" s="1"/>
  <c r="R15" i="12"/>
  <c r="Q15" i="12" s="1" a="1"/>
  <c r="Q15" i="12" s="1"/>
  <c r="R16" i="12"/>
  <c r="Q16" i="12" s="1" a="1"/>
  <c r="Q16" i="12" s="1"/>
  <c r="R17" i="12"/>
  <c r="Q17" i="12" s="1" a="1"/>
  <c r="Q17" i="12" s="1"/>
  <c r="R18" i="12"/>
  <c r="Q18" i="12" s="1" a="1"/>
  <c r="Q18" i="12" s="1"/>
  <c r="R19" i="12"/>
  <c r="Q19" i="12" s="1" a="1"/>
  <c r="Q19" i="12" s="1"/>
  <c r="R20" i="12"/>
  <c r="Q20" i="12" s="1" a="1"/>
  <c r="Q20" i="12" s="1"/>
  <c r="R21" i="12"/>
  <c r="Q21" i="12" s="1" a="1"/>
  <c r="Q21" i="12" s="1"/>
  <c r="R22" i="12"/>
  <c r="Q22" i="12" s="1" a="1"/>
  <c r="Q22" i="12" s="1"/>
  <c r="R3" i="12"/>
  <c r="Q3" i="12" s="1" a="1"/>
  <c r="Q3" i="12" s="1"/>
  <c r="U2" i="12"/>
  <c r="A35" i="12" s="1"/>
  <c r="R2" i="12"/>
  <c r="A33" i="12" s="1"/>
  <c r="C16" i="13" s="1"/>
  <c r="H26" i="16" l="1"/>
  <c r="C26" i="16"/>
  <c r="E5" i="17" s="1"/>
  <c r="C36" i="16"/>
  <c r="H36" i="16"/>
  <c r="B36" i="16" s="1"/>
  <c r="H28" i="16"/>
  <c r="B28" i="16" s="1"/>
  <c r="D8" i="17" s="1"/>
  <c r="C28" i="16"/>
  <c r="E8" i="17" s="1"/>
  <c r="H30" i="16"/>
  <c r="B30" i="16" s="1"/>
  <c r="C30" i="16"/>
  <c r="H34" i="16"/>
  <c r="B34" i="16" s="1"/>
  <c r="C34" i="16"/>
  <c r="B25" i="16"/>
  <c r="D4" i="17" s="1"/>
  <c r="H37" i="16"/>
  <c r="B26" i="15" s="1"/>
  <c r="H32" i="16"/>
  <c r="B32" i="16" s="1"/>
  <c r="C32" i="16"/>
  <c r="Q45" i="12"/>
  <c r="C33" i="12" s="1"/>
  <c r="E16" i="13" s="1"/>
  <c r="Q44" i="12"/>
  <c r="Q43" i="12"/>
  <c r="Q42" i="12"/>
  <c r="Q23" i="12"/>
  <c r="Q24" i="12"/>
  <c r="Q41" i="12"/>
  <c r="C19" i="13"/>
  <c r="A34" i="12"/>
  <c r="A36" i="12"/>
  <c r="F2" i="12"/>
  <c r="A25" i="12" s="1"/>
  <c r="C4" i="13" s="1"/>
  <c r="O2" i="12"/>
  <c r="A31" i="12" s="1"/>
  <c r="C13" i="13" s="1"/>
  <c r="O4" i="12"/>
  <c r="N4" i="12" s="1" a="1"/>
  <c r="N4" i="12" s="1"/>
  <c r="O5" i="12"/>
  <c r="N5" i="12" s="1" a="1"/>
  <c r="N5" i="12" s="1"/>
  <c r="O6" i="12"/>
  <c r="N6" i="12" s="1" a="1"/>
  <c r="N6" i="12" s="1"/>
  <c r="O7" i="12"/>
  <c r="N7" i="12" s="1" a="1"/>
  <c r="N7" i="12" s="1"/>
  <c r="O8" i="12"/>
  <c r="N8" i="12" s="1" a="1"/>
  <c r="N8" i="12" s="1"/>
  <c r="O9" i="12"/>
  <c r="N9" i="12" s="1" a="1"/>
  <c r="N9" i="12" s="1"/>
  <c r="O10" i="12"/>
  <c r="N10" i="12" s="1" a="1"/>
  <c r="N10" i="12" s="1"/>
  <c r="O11" i="12"/>
  <c r="N11" i="12" s="1" a="1"/>
  <c r="N11" i="12" s="1"/>
  <c r="O12" i="12"/>
  <c r="N12" i="12" s="1" a="1"/>
  <c r="N12" i="12" s="1"/>
  <c r="O13" i="12"/>
  <c r="N13" i="12" s="1" a="1"/>
  <c r="N13" i="12" s="1"/>
  <c r="O14" i="12"/>
  <c r="N14" i="12" s="1" a="1"/>
  <c r="N14" i="12" s="1"/>
  <c r="O15" i="12"/>
  <c r="N15" i="12" s="1" a="1"/>
  <c r="N15" i="12" s="1"/>
  <c r="O16" i="12"/>
  <c r="N16" i="12" s="1" a="1"/>
  <c r="N16" i="12" s="1"/>
  <c r="O17" i="12"/>
  <c r="N17" i="12" s="1" a="1"/>
  <c r="N17" i="12" s="1"/>
  <c r="O18" i="12"/>
  <c r="N18" i="12" s="1" a="1"/>
  <c r="N18" i="12" s="1"/>
  <c r="O19" i="12"/>
  <c r="N19" i="12" s="1" a="1"/>
  <c r="N19" i="12" s="1"/>
  <c r="O20" i="12"/>
  <c r="N20" i="12" s="1" a="1"/>
  <c r="N20" i="12" s="1"/>
  <c r="O21" i="12"/>
  <c r="N21" i="12" s="1" a="1"/>
  <c r="N21" i="12" s="1"/>
  <c r="O22" i="12"/>
  <c r="N22" i="12" s="1" a="1"/>
  <c r="N22" i="12" s="1"/>
  <c r="O3" i="12"/>
  <c r="N3" i="12" s="1" a="1"/>
  <c r="N3" i="12" s="1"/>
  <c r="L4" i="12"/>
  <c r="K4" i="12" s="1" a="1"/>
  <c r="K4" i="12" s="1"/>
  <c r="L5" i="12"/>
  <c r="K5" i="12" s="1" a="1"/>
  <c r="K5" i="12" s="1"/>
  <c r="L6" i="12"/>
  <c r="K6" i="12" s="1" a="1"/>
  <c r="K6" i="12" s="1"/>
  <c r="L7" i="12"/>
  <c r="K7" i="12" s="1" a="1"/>
  <c r="K7" i="12" s="1"/>
  <c r="L8" i="12"/>
  <c r="K8" i="12" s="1" a="1"/>
  <c r="K8" i="12" s="1"/>
  <c r="L9" i="12"/>
  <c r="K9" i="12" s="1" a="1"/>
  <c r="K9" i="12" s="1"/>
  <c r="L10" i="12"/>
  <c r="K10" i="12" s="1" a="1"/>
  <c r="K10" i="12" s="1"/>
  <c r="L11" i="12"/>
  <c r="K11" i="12" s="1" a="1"/>
  <c r="K11" i="12" s="1"/>
  <c r="L12" i="12"/>
  <c r="K12" i="12" s="1" a="1"/>
  <c r="K12" i="12" s="1"/>
  <c r="L13" i="12"/>
  <c r="K13" i="12" s="1" a="1"/>
  <c r="K13" i="12" s="1"/>
  <c r="L14" i="12"/>
  <c r="K14" i="12" s="1" a="1"/>
  <c r="K14" i="12" s="1"/>
  <c r="L15" i="12"/>
  <c r="K15" i="12" s="1" a="1"/>
  <c r="K15" i="12" s="1"/>
  <c r="L16" i="12"/>
  <c r="K16" i="12" s="1" a="1"/>
  <c r="K16" i="12" s="1"/>
  <c r="L17" i="12"/>
  <c r="K17" i="12" s="1" a="1"/>
  <c r="K17" i="12" s="1"/>
  <c r="L18" i="12"/>
  <c r="K18" i="12" s="1" a="1"/>
  <c r="K18" i="12" s="1"/>
  <c r="L19" i="12"/>
  <c r="K19" i="12" s="1" a="1"/>
  <c r="K19" i="12" s="1"/>
  <c r="L20" i="12"/>
  <c r="K20" i="12" s="1" a="1"/>
  <c r="K20" i="12" s="1"/>
  <c r="L21" i="12"/>
  <c r="K21" i="12" s="1" a="1"/>
  <c r="K21" i="12" s="1"/>
  <c r="L22" i="12"/>
  <c r="K22" i="12" s="1" a="1"/>
  <c r="K22" i="12" s="1"/>
  <c r="L3" i="12"/>
  <c r="K3" i="12" s="1" a="1"/>
  <c r="K3" i="12" s="1"/>
  <c r="I4" i="12"/>
  <c r="H4" i="12" s="1" a="1"/>
  <c r="H4" i="12" s="1"/>
  <c r="I5" i="12"/>
  <c r="H5" i="12" s="1" a="1"/>
  <c r="H5" i="12" s="1"/>
  <c r="I6" i="12"/>
  <c r="H6" i="12" s="1" a="1"/>
  <c r="H6" i="12" s="1"/>
  <c r="I7" i="12"/>
  <c r="H7" i="12" s="1" a="1"/>
  <c r="H7" i="12" s="1"/>
  <c r="I8" i="12"/>
  <c r="H8" i="12" s="1" a="1"/>
  <c r="H8" i="12" s="1"/>
  <c r="I9" i="12"/>
  <c r="H9" i="12" s="1" a="1"/>
  <c r="H9" i="12" s="1"/>
  <c r="I10" i="12"/>
  <c r="H10" i="12" s="1" a="1"/>
  <c r="H10" i="12" s="1"/>
  <c r="I11" i="12"/>
  <c r="H11" i="12" s="1" a="1"/>
  <c r="H11" i="12" s="1"/>
  <c r="I12" i="12"/>
  <c r="H12" i="12" s="1" a="1"/>
  <c r="H12" i="12" s="1"/>
  <c r="I13" i="12"/>
  <c r="H13" i="12" s="1" a="1"/>
  <c r="H13" i="12" s="1"/>
  <c r="I14" i="12"/>
  <c r="H14" i="12" s="1" a="1"/>
  <c r="H14" i="12" s="1"/>
  <c r="I15" i="12"/>
  <c r="H15" i="12" s="1" a="1"/>
  <c r="H15" i="12" s="1"/>
  <c r="I16" i="12"/>
  <c r="H16" i="12" s="1" a="1"/>
  <c r="H16" i="12" s="1"/>
  <c r="I17" i="12"/>
  <c r="H17" i="12" s="1" a="1"/>
  <c r="H17" i="12" s="1"/>
  <c r="I18" i="12"/>
  <c r="H18" i="12" s="1" a="1"/>
  <c r="H18" i="12" s="1"/>
  <c r="I19" i="12"/>
  <c r="H19" i="12" s="1" a="1"/>
  <c r="H19" i="12" s="1"/>
  <c r="I20" i="12"/>
  <c r="H20" i="12" s="1" a="1"/>
  <c r="H20" i="12" s="1"/>
  <c r="I21" i="12"/>
  <c r="H21" i="12" s="1" a="1"/>
  <c r="H21" i="12" s="1"/>
  <c r="I22" i="12"/>
  <c r="H22" i="12" s="1" a="1"/>
  <c r="H22" i="12" s="1"/>
  <c r="I3" i="12"/>
  <c r="H3" i="12" s="1" a="1"/>
  <c r="H3" i="12" s="1"/>
  <c r="I2" i="12"/>
  <c r="A27" i="12" s="1"/>
  <c r="C7" i="13" s="1"/>
  <c r="F4" i="12"/>
  <c r="E4" i="12" s="1" a="1"/>
  <c r="E4" i="12" s="1"/>
  <c r="F5" i="12"/>
  <c r="E5" i="12" s="1" a="1"/>
  <c r="E5" i="12" s="1"/>
  <c r="F6" i="12"/>
  <c r="E6" i="12" s="1" a="1"/>
  <c r="E6" i="12" s="1"/>
  <c r="F7" i="12"/>
  <c r="E7" i="12" s="1" a="1"/>
  <c r="E7" i="12" s="1"/>
  <c r="F8" i="12"/>
  <c r="E8" i="12" s="1" a="1"/>
  <c r="E8" i="12" s="1"/>
  <c r="F9" i="12"/>
  <c r="E9" i="12" s="1" a="1"/>
  <c r="E9" i="12" s="1"/>
  <c r="F10" i="12"/>
  <c r="E10" i="12" s="1" a="1"/>
  <c r="E10" i="12" s="1"/>
  <c r="F11" i="12"/>
  <c r="E11" i="12" s="1" a="1"/>
  <c r="E11" i="12" s="1"/>
  <c r="F12" i="12"/>
  <c r="E12" i="12" s="1" a="1"/>
  <c r="E12" i="12" s="1"/>
  <c r="F13" i="12"/>
  <c r="E13" i="12" s="1" a="1"/>
  <c r="E13" i="12" s="1"/>
  <c r="F14" i="12"/>
  <c r="E14" i="12" s="1" a="1"/>
  <c r="E14" i="12" s="1"/>
  <c r="F15" i="12"/>
  <c r="E15" i="12" s="1" a="1"/>
  <c r="E15" i="12" s="1"/>
  <c r="F16" i="12"/>
  <c r="E16" i="12" s="1" a="1"/>
  <c r="E16" i="12" s="1"/>
  <c r="F17" i="12"/>
  <c r="E17" i="12" s="1" a="1"/>
  <c r="E17" i="12" s="1"/>
  <c r="F18" i="12"/>
  <c r="E18" i="12" s="1" a="1"/>
  <c r="E18" i="12" s="1"/>
  <c r="F19" i="12"/>
  <c r="E19" i="12" s="1" a="1"/>
  <c r="E19" i="12" s="1"/>
  <c r="F20" i="12"/>
  <c r="E20" i="12" s="1" a="1"/>
  <c r="E20" i="12" s="1"/>
  <c r="F21" i="12"/>
  <c r="E21" i="12" s="1" a="1"/>
  <c r="E21" i="12" s="1"/>
  <c r="F22" i="12"/>
  <c r="E22" i="12" s="1" a="1"/>
  <c r="E22" i="12" s="1"/>
  <c r="F3" i="12"/>
  <c r="E3" i="12" s="1" a="1"/>
  <c r="E3" i="12" s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3" i="12"/>
  <c r="L29" i="12"/>
  <c r="A29" i="12"/>
  <c r="C10" i="13" s="1"/>
  <c r="B26" i="16" l="1"/>
  <c r="D5" i="17" s="1"/>
  <c r="E24" i="17" s="1"/>
  <c r="H38" i="16"/>
  <c r="B27" i="15" s="1"/>
  <c r="C20" i="13"/>
  <c r="C17" i="13"/>
  <c r="R44" i="12"/>
  <c r="R41" i="12"/>
  <c r="C23" i="12"/>
  <c r="H23" i="12"/>
  <c r="H44" i="12"/>
  <c r="I44" i="12" s="1"/>
  <c r="H43" i="12"/>
  <c r="H42" i="12"/>
  <c r="H41" i="12"/>
  <c r="I41" i="12" s="1"/>
  <c r="H24" i="12"/>
  <c r="K44" i="12"/>
  <c r="L44" i="12" s="1"/>
  <c r="K43" i="12"/>
  <c r="K42" i="12"/>
  <c r="K41" i="12"/>
  <c r="L41" i="12" s="1"/>
  <c r="K24" i="12"/>
  <c r="K23" i="12"/>
  <c r="N44" i="12"/>
  <c r="O44" i="12" s="1"/>
  <c r="N43" i="12"/>
  <c r="N42" i="12"/>
  <c r="N41" i="12"/>
  <c r="O41" i="12" s="1"/>
  <c r="N24" i="12"/>
  <c r="N23" i="12"/>
  <c r="E23" i="12"/>
  <c r="E44" i="12"/>
  <c r="F44" i="12" s="1"/>
  <c r="E43" i="12"/>
  <c r="E42" i="12"/>
  <c r="E41" i="12"/>
  <c r="F41" i="12" s="1"/>
  <c r="E24" i="12"/>
  <c r="A26" i="12"/>
  <c r="C5" i="13" s="1"/>
  <c r="A28" i="12"/>
  <c r="C8" i="13" s="1"/>
  <c r="A30" i="12"/>
  <c r="C11" i="13" s="1"/>
  <c r="A32" i="12"/>
  <c r="C14" i="13" s="1"/>
  <c r="F35" i="12" l="1"/>
  <c r="R42" i="12"/>
  <c r="R45" i="12"/>
  <c r="R43" i="12"/>
  <c r="H33" i="12" s="1"/>
  <c r="B33" i="12" s="1"/>
  <c r="F43" i="12"/>
  <c r="H25" i="12" s="1"/>
  <c r="E45" i="12"/>
  <c r="C25" i="12" s="1"/>
  <c r="E4" i="13" s="1"/>
  <c r="O45" i="12"/>
  <c r="O42" i="12"/>
  <c r="L43" i="12"/>
  <c r="H29" i="12" s="1"/>
  <c r="B29" i="12" s="1"/>
  <c r="D10" i="13" s="1"/>
  <c r="K45" i="12"/>
  <c r="C29" i="12" s="1"/>
  <c r="E10" i="13" s="1"/>
  <c r="O43" i="12"/>
  <c r="H31" i="12" s="1"/>
  <c r="B31" i="12" s="1"/>
  <c r="D13" i="13" s="1"/>
  <c r="N45" i="12"/>
  <c r="C31" i="12" s="1"/>
  <c r="E13" i="13" s="1"/>
  <c r="I45" i="12"/>
  <c r="I42" i="12"/>
  <c r="I43" i="12"/>
  <c r="H27" i="12" s="1"/>
  <c r="H45" i="12"/>
  <c r="C27" i="12" s="1"/>
  <c r="E7" i="13" s="1"/>
  <c r="F45" i="12"/>
  <c r="F42" i="12"/>
  <c r="L45" i="12"/>
  <c r="L42" i="12"/>
  <c r="B27" i="12" l="1"/>
  <c r="D7" i="13" s="1"/>
  <c r="H34" i="12"/>
  <c r="B34" i="12" s="1"/>
  <c r="D17" i="13" s="1"/>
  <c r="C34" i="12"/>
  <c r="E17" i="13" s="1"/>
  <c r="B25" i="12"/>
  <c r="D4" i="13" s="1"/>
  <c r="H26" i="12"/>
  <c r="C26" i="12"/>
  <c r="E5" i="13" s="1"/>
  <c r="H28" i="12"/>
  <c r="C28" i="12"/>
  <c r="E8" i="13" s="1"/>
  <c r="H32" i="12"/>
  <c r="B32" i="12" s="1"/>
  <c r="D14" i="13" s="1"/>
  <c r="C32" i="12"/>
  <c r="E14" i="13" s="1"/>
  <c r="H30" i="12"/>
  <c r="B30" i="12" s="1"/>
  <c r="D11" i="13" s="1"/>
  <c r="C30" i="12"/>
  <c r="E11" i="13" s="1"/>
  <c r="B28" i="12" l="1"/>
  <c r="D8" i="13" s="1"/>
  <c r="B26" i="12"/>
  <c r="D5" i="13" s="1"/>
  <c r="T42" i="12" l="1"/>
  <c r="U42" i="12" s="1"/>
  <c r="T41" i="12"/>
  <c r="U41" i="12" s="1"/>
  <c r="T24" i="12"/>
  <c r="E25" i="12" s="1"/>
  <c r="B37" i="12" s="1"/>
  <c r="B28" i="9" s="1"/>
  <c r="T44" i="12"/>
  <c r="U44" i="12" s="1"/>
  <c r="T43" i="12"/>
  <c r="T45" i="12"/>
  <c r="C35" i="12" s="1"/>
  <c r="T23" i="12"/>
  <c r="U45" i="12" l="1"/>
  <c r="C36" i="12" s="1"/>
  <c r="E20" i="13" s="1"/>
  <c r="E19" i="13"/>
  <c r="D16" i="13"/>
  <c r="U43" i="12"/>
  <c r="H35" i="12" s="1"/>
  <c r="B35" i="12" l="1"/>
  <c r="D19" i="13" s="1"/>
  <c r="H37" i="12"/>
  <c r="B26" i="9" s="1"/>
  <c r="H36" i="12"/>
  <c r="D20" i="13" l="1"/>
  <c r="B36" i="12"/>
  <c r="D22" i="13" s="1"/>
  <c r="E24" i="13" s="1"/>
  <c r="H38" i="12"/>
  <c r="B27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<sst xmlns="http://schemas.openxmlformats.org/spreadsheetml/2006/main" count="276" uniqueCount="84">
  <si>
    <t xml:space="preserve">Team member names </t>
  </si>
  <si>
    <r>
      <t xml:space="preserve">Skill 1 </t>
    </r>
    <r>
      <rPr>
        <sz val="11"/>
        <color theme="1"/>
        <rFont val="Wingdings"/>
        <charset val="2"/>
      </rPr>
      <t>ê</t>
    </r>
  </si>
  <si>
    <r>
      <t xml:space="preserve">Skill 2 </t>
    </r>
    <r>
      <rPr>
        <sz val="11"/>
        <color theme="1"/>
        <rFont val="Wingdings"/>
        <charset val="2"/>
      </rPr>
      <t>ê</t>
    </r>
  </si>
  <si>
    <r>
      <t xml:space="preserve">Skill 3 </t>
    </r>
    <r>
      <rPr>
        <sz val="11"/>
        <color theme="1"/>
        <rFont val="Wingdings"/>
        <charset val="2"/>
      </rPr>
      <t>ê</t>
    </r>
  </si>
  <si>
    <r>
      <t xml:space="preserve">Skill 4 </t>
    </r>
    <r>
      <rPr>
        <sz val="11"/>
        <color theme="1"/>
        <rFont val="Wingdings"/>
        <charset val="2"/>
      </rPr>
      <t>ê</t>
    </r>
  </si>
  <si>
    <r>
      <rPr>
        <b/>
        <sz val="9"/>
        <color theme="1"/>
        <rFont val="Wingdings"/>
        <charset val="2"/>
      </rPr>
      <t>ê</t>
    </r>
    <r>
      <rPr>
        <b/>
        <sz val="9"/>
        <color theme="1"/>
        <rFont val="Calibri"/>
        <family val="2"/>
        <scheme val="minor"/>
      </rPr>
      <t xml:space="preserve"> Enter team names</t>
    </r>
    <r>
      <rPr>
        <b/>
        <sz val="9"/>
        <color theme="1"/>
        <rFont val="Calibri"/>
        <family val="2"/>
        <charset val="2"/>
        <scheme val="minor"/>
      </rPr>
      <t xml:space="preserve">
</t>
    </r>
  </si>
  <si>
    <t>INSERT SKILL HERE</t>
  </si>
  <si>
    <r>
      <rPr>
        <b/>
        <sz val="9"/>
        <color theme="1"/>
        <rFont val="Wingdings"/>
        <charset val="2"/>
      </rPr>
      <t>ê</t>
    </r>
    <r>
      <rPr>
        <b/>
        <sz val="9"/>
        <color theme="1"/>
        <rFont val="Calibri"/>
        <family val="2"/>
        <scheme val="minor"/>
      </rPr>
      <t xml:space="preserve"> Skill rating</t>
    </r>
  </si>
  <si>
    <t>Team member 1</t>
  </si>
  <si>
    <t>Team member 2</t>
  </si>
  <si>
    <t>Team member 3</t>
  </si>
  <si>
    <t>Team member 4</t>
  </si>
  <si>
    <t>Team member 5</t>
  </si>
  <si>
    <t>Team member 6</t>
  </si>
  <si>
    <t>Team member 7</t>
  </si>
  <si>
    <t>Team member 8</t>
  </si>
  <si>
    <t>Team member 9</t>
  </si>
  <si>
    <t>Team member 10</t>
  </si>
  <si>
    <t>Team member 11</t>
  </si>
  <si>
    <t>Team member 12</t>
  </si>
  <si>
    <t>Team member 13</t>
  </si>
  <si>
    <t>Team member 14</t>
  </si>
  <si>
    <t>Team member 15</t>
  </si>
  <si>
    <t>Team member 16</t>
  </si>
  <si>
    <t>Team member 17</t>
  </si>
  <si>
    <t>Team member 18</t>
  </si>
  <si>
    <t>Team member 19</t>
  </si>
  <si>
    <t>Team member 20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</si>
  <si>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these are populated </t>
    </r>
    <r>
      <rPr>
        <b/>
        <sz val="11"/>
        <color theme="1"/>
        <rFont val="Calibri"/>
        <family val="2"/>
        <scheme val="minor"/>
      </rPr>
      <t>automatically</t>
    </r>
    <r>
      <rPr>
        <sz val="11"/>
        <color theme="1"/>
        <rFont val="Calibri"/>
        <family val="2"/>
        <scheme val="minor"/>
      </rPr>
      <t xml:space="preserve">. 
</t>
    </r>
  </si>
  <si>
    <t>Does at least one person have a competent skill level across each and every skill?</t>
  </si>
  <si>
    <r>
      <t>Is there a back up person with at least level 2 skill rating (</t>
    </r>
    <r>
      <rPr>
        <i/>
        <sz val="11"/>
        <color theme="1"/>
        <rFont val="Calibri"/>
        <family val="2"/>
        <scheme val="minor"/>
      </rPr>
      <t>partially</t>
    </r>
    <r>
      <rPr>
        <sz val="11"/>
        <color theme="1"/>
        <rFont val="Calibri"/>
        <family val="2"/>
        <scheme val="minor"/>
      </rPr>
      <t xml:space="preserve"> competent) for each and every skill?</t>
    </r>
  </si>
  <si>
    <t>Is there an opportunity for at least one person to learn from someone more skilled?</t>
  </si>
  <si>
    <t>Not competent</t>
  </si>
  <si>
    <t>Critera</t>
  </si>
  <si>
    <t>Criteria met?</t>
  </si>
  <si>
    <t>Comments / Reason</t>
  </si>
  <si>
    <t>Score</t>
  </si>
  <si>
    <t>Name</t>
  </si>
  <si>
    <t>score</t>
  </si>
  <si>
    <t>Skill 1</t>
  </si>
  <si>
    <t>Skill 5</t>
  </si>
  <si>
    <t>Max</t>
  </si>
  <si>
    <t>Number of profile types</t>
  </si>
  <si>
    <t>Diff</t>
  </si>
  <si>
    <t>sumdiff</t>
  </si>
  <si>
    <t>Suggested by skills level mix</t>
  </si>
  <si>
    <t>ALL have at least one?</t>
  </si>
  <si>
    <t xml:space="preserve">Will each person have a chance to use a strength </t>
  </si>
  <si>
    <t>ALL have backup?</t>
  </si>
  <si>
    <t xml:space="preserve">Does the project/area have a good mix of profile types </t>
  </si>
  <si>
    <t>How many</t>
  </si>
  <si>
    <t>At least one</t>
  </si>
  <si>
    <t xml:space="preserve">Scoring </t>
  </si>
  <si>
    <t>Does at least one person have competent skill (sum 3,4)&gt;0</t>
  </si>
  <si>
    <t>Is there a back up person with at least 2 level skill (sum 2,3,4) &gt;1</t>
  </si>
  <si>
    <t>is there an opportunity for at least one person to learn from someone more skilled</t>
  </si>
  <si>
    <t>Yes</t>
  </si>
  <si>
    <t>Not Competent</t>
  </si>
  <si>
    <t>No</t>
  </si>
  <si>
    <t>Partially Competent</t>
  </si>
  <si>
    <t>Competent</t>
  </si>
  <si>
    <t>Expert</t>
  </si>
  <si>
    <r>
      <t xml:space="preserve">Skill 6 </t>
    </r>
    <r>
      <rPr>
        <b/>
        <sz val="11"/>
        <color theme="1"/>
        <rFont val="Wingdings"/>
        <charset val="2"/>
      </rPr>
      <t>ê</t>
    </r>
  </si>
  <si>
    <t>Skill 6</t>
  </si>
  <si>
    <r>
      <t xml:space="preserve">Skill 5  </t>
    </r>
    <r>
      <rPr>
        <b/>
        <sz val="11"/>
        <color theme="1"/>
        <rFont val="Wingdings"/>
        <charset val="2"/>
      </rPr>
      <t>ê</t>
    </r>
  </si>
  <si>
    <t>Skill 2</t>
  </si>
  <si>
    <t xml:space="preserve">Skill 3 </t>
  </si>
  <si>
    <t>Skill 4</t>
  </si>
  <si>
    <r>
      <rPr>
        <b/>
        <sz val="9"/>
        <color theme="1"/>
        <rFont val="Wingdings"/>
        <charset val="2"/>
      </rPr>
      <t>ê</t>
    </r>
    <r>
      <rPr>
        <b/>
        <sz val="9"/>
        <color theme="1"/>
        <rFont val="Calibri"/>
        <family val="2"/>
        <scheme val="minor"/>
      </rPr>
      <t>Skill rating</t>
    </r>
  </si>
  <si>
    <t>CUSTOMER SERVICE</t>
  </si>
  <si>
    <t>TIME MANAGEMENT</t>
  </si>
  <si>
    <t>MENTORING</t>
  </si>
  <si>
    <t>Jackie</t>
  </si>
  <si>
    <t>George</t>
  </si>
  <si>
    <t>Mathias</t>
  </si>
  <si>
    <t>Lucia</t>
  </si>
  <si>
    <t>Shazia</t>
  </si>
  <si>
    <t>Rashid</t>
  </si>
  <si>
    <t>Zhui</t>
  </si>
  <si>
    <t>Partially competent</t>
  </si>
  <si>
    <t>Is there an opportunity for a least one person to learn from someone more skilled</t>
  </si>
  <si>
    <t>PROJECT MANAGEMENT</t>
  </si>
  <si>
    <t>EXCEL SPREADSHEETS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</si>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</sst>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Wingdings"/>
      <charset val="2"/>
    </font>
    <font>
      <b/>
      <sz val="9"/>
      <color theme="1"/>
      <name val="Calibri"/>
      <family val="2"/>
      <charset val="2"/>
      <scheme val="minor"/>
    </font>
    <font>
      <b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C3A3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rgb="FFFFFF9F"/>
        <bgColor indexed="64"/>
      </patternFill>
    </fill>
  </fills>
  <borders count="6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/>
      <top style="thin">
        <color theme="0" tint="-0.34998626667073579"/>
      </top>
      <bottom style="medium">
        <color rgb="FFFF0000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FF0000"/>
      </bottom>
      <diagonal/>
    </border>
    <border>
      <left style="medium">
        <color rgb="FFFF0000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/>
      <top style="medium">
        <color rgb="FFFF0000"/>
      </top>
      <bottom style="medium">
        <color rgb="FFFF0000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 style="thin">
        <color rgb="FFFF0000"/>
      </bottom>
      <diagonal/>
    </border>
    <border>
      <left style="thin">
        <color theme="0" tint="-0.34998626667073579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0000"/>
      </top>
      <bottom/>
      <diagonal/>
    </border>
    <border>
      <left style="thin">
        <color theme="0" tint="-0.24994659260841701"/>
      </left>
      <right style="medium">
        <color rgb="FFFF0000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right"/>
    </xf>
    <xf numFmtId="0" fontId="1" fillId="0" borderId="1" xfId="0" applyFont="1" applyBorder="1"/>
    <xf numFmtId="49" fontId="0" fillId="0" borderId="0" xfId="0" applyNumberFormat="1" applyAlignment="1">
      <alignment wrapText="1"/>
    </xf>
    <xf numFmtId="0" fontId="0" fillId="0" borderId="2" xfId="0" applyBorder="1"/>
    <xf numFmtId="49" fontId="1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7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2" fontId="0" fillId="3" borderId="12" xfId="0" applyNumberFormat="1" applyFill="1" applyBorder="1" applyAlignment="1">
      <alignment horizontal="left" vertical="top" wrapText="1"/>
    </xf>
    <xf numFmtId="2" fontId="0" fillId="3" borderId="13" xfId="0" applyNumberFormat="1" applyFill="1" applyBorder="1" applyAlignment="1">
      <alignment horizontal="left" vertical="top" wrapText="1"/>
    </xf>
    <xf numFmtId="2" fontId="0" fillId="4" borderId="12" xfId="0" applyNumberFormat="1" applyFill="1" applyBorder="1" applyAlignment="1">
      <alignment horizontal="left" vertical="top" wrapText="1"/>
    </xf>
    <xf numFmtId="2" fontId="0" fillId="4" borderId="13" xfId="0" applyNumberFormat="1" applyFill="1" applyBorder="1" applyAlignment="1">
      <alignment horizontal="left" vertical="top" wrapText="1"/>
    </xf>
    <xf numFmtId="0" fontId="0" fillId="5" borderId="0" xfId="0" applyFill="1"/>
    <xf numFmtId="0" fontId="6" fillId="7" borderId="8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49" fontId="1" fillId="0" borderId="0" xfId="0" applyNumberFormat="1" applyFont="1" applyAlignment="1">
      <alignment horizontal="right" wrapText="1"/>
    </xf>
    <xf numFmtId="0" fontId="6" fillId="4" borderId="23" xfId="0" applyFont="1" applyFill="1" applyBorder="1" applyAlignment="1">
      <alignment horizontal="center" vertical="top"/>
    </xf>
    <xf numFmtId="0" fontId="7" fillId="4" borderId="24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2" fontId="8" fillId="7" borderId="19" xfId="0" applyNumberFormat="1" applyFont="1" applyFill="1" applyBorder="1" applyAlignment="1">
      <alignment horizontal="left" vertical="top" wrapText="1" indent="1"/>
    </xf>
    <xf numFmtId="2" fontId="8" fillId="3" borderId="19" xfId="0" applyNumberFormat="1" applyFont="1" applyFill="1" applyBorder="1" applyAlignment="1">
      <alignment horizontal="left" vertical="top" wrapText="1" indent="1"/>
    </xf>
    <xf numFmtId="49" fontId="6" fillId="0" borderId="21" xfId="0" applyNumberFormat="1" applyFont="1" applyBorder="1" applyAlignment="1">
      <alignment horizontal="left" wrapText="1" indent="1"/>
    </xf>
    <xf numFmtId="0" fontId="8" fillId="7" borderId="18" xfId="0" applyFont="1" applyFill="1" applyBorder="1" applyAlignment="1">
      <alignment horizontal="left" vertical="top" wrapText="1" indent="1"/>
    </xf>
    <xf numFmtId="0" fontId="8" fillId="3" borderId="18" xfId="0" applyFont="1" applyFill="1" applyBorder="1" applyAlignment="1">
      <alignment horizontal="left" vertical="top" wrapText="1" indent="1"/>
    </xf>
    <xf numFmtId="49" fontId="6" fillId="0" borderId="20" xfId="0" applyNumberFormat="1" applyFont="1" applyBorder="1" applyAlignment="1">
      <alignment horizontal="left" wrapText="1" indent="1"/>
    </xf>
    <xf numFmtId="0" fontId="8" fillId="4" borderId="22" xfId="0" applyFont="1" applyFill="1" applyBorder="1" applyAlignment="1">
      <alignment horizontal="left" vertical="top" wrapText="1" indent="1"/>
    </xf>
    <xf numFmtId="0" fontId="0" fillId="0" borderId="0" xfId="0" applyProtection="1">
      <protection locked="0"/>
    </xf>
    <xf numFmtId="0" fontId="0" fillId="4" borderId="29" xfId="0" applyFill="1" applyBorder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8" borderId="15" xfId="0" applyFill="1" applyBorder="1" applyAlignment="1">
      <alignment wrapText="1"/>
    </xf>
    <xf numFmtId="0" fontId="1" fillId="6" borderId="14" xfId="0" applyFont="1" applyFill="1" applyBorder="1"/>
    <xf numFmtId="0" fontId="3" fillId="3" borderId="14" xfId="0" applyFont="1" applyFill="1" applyBorder="1"/>
    <xf numFmtId="0" fontId="0" fillId="9" borderId="29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" fillId="6" borderId="30" xfId="0" applyFont="1" applyFill="1" applyBorder="1"/>
    <xf numFmtId="0" fontId="1" fillId="6" borderId="33" xfId="0" applyFont="1" applyFill="1" applyBorder="1"/>
    <xf numFmtId="0" fontId="1" fillId="6" borderId="32" xfId="0" applyFont="1" applyFill="1" applyBorder="1"/>
    <xf numFmtId="0" fontId="1" fillId="6" borderId="31" xfId="0" applyFont="1" applyFill="1" applyBorder="1"/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0" fillId="2" borderId="36" xfId="0" applyFill="1" applyBorder="1" applyProtection="1">
      <protection locked="0"/>
    </xf>
    <xf numFmtId="0" fontId="0" fillId="9" borderId="37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9" borderId="41" xfId="0" applyFill="1" applyBorder="1" applyProtection="1">
      <protection locked="0"/>
    </xf>
    <xf numFmtId="0" fontId="0" fillId="9" borderId="42" xfId="0" applyFill="1" applyBorder="1" applyProtection="1">
      <protection locked="0"/>
    </xf>
    <xf numFmtId="49" fontId="0" fillId="0" borderId="46" xfId="0" applyNumberFormat="1" applyBorder="1" applyAlignment="1">
      <alignment horizontal="left" wrapText="1" indent="1"/>
    </xf>
    <xf numFmtId="49" fontId="0" fillId="0" borderId="47" xfId="0" applyNumberFormat="1" applyBorder="1" applyAlignment="1">
      <alignment horizontal="left" wrapText="1" indent="1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3" fillId="3" borderId="51" xfId="0" applyFont="1" applyFill="1" applyBorder="1"/>
    <xf numFmtId="0" fontId="0" fillId="9" borderId="38" xfId="0" applyFill="1" applyBorder="1" applyProtection="1">
      <protection locked="0"/>
    </xf>
    <xf numFmtId="0" fontId="12" fillId="2" borderId="43" xfId="0" applyFont="1" applyFill="1" applyBorder="1" applyAlignment="1" applyProtection="1">
      <alignment horizontal="left" vertical="top" wrapText="1"/>
      <protection locked="0"/>
    </xf>
    <xf numFmtId="0" fontId="12" fillId="2" borderId="44" xfId="0" applyFont="1" applyFill="1" applyBorder="1" applyAlignment="1" applyProtection="1">
      <alignment horizontal="left" vertical="top" wrapText="1"/>
      <protection locked="0"/>
    </xf>
    <xf numFmtId="0" fontId="12" fillId="2" borderId="4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4" fillId="0" borderId="0" xfId="0" applyFont="1"/>
    <xf numFmtId="49" fontId="8" fillId="0" borderId="16" xfId="0" applyNumberFormat="1" applyFont="1" applyBorder="1"/>
    <xf numFmtId="0" fontId="8" fillId="0" borderId="0" xfId="0" applyFont="1"/>
    <xf numFmtId="0" fontId="8" fillId="0" borderId="17" xfId="0" applyFont="1" applyBorder="1"/>
    <xf numFmtId="0" fontId="6" fillId="3" borderId="27" xfId="0" applyFont="1" applyFill="1" applyBorder="1" applyAlignment="1">
      <alignment horizontal="center" vertical="top"/>
    </xf>
    <xf numFmtId="2" fontId="8" fillId="3" borderId="28" xfId="0" applyNumberFormat="1" applyFont="1" applyFill="1" applyBorder="1" applyAlignment="1">
      <alignment horizontal="left" vertical="top" wrapText="1" indent="1"/>
    </xf>
    <xf numFmtId="0" fontId="11" fillId="3" borderId="0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left" vertical="top" wrapText="1"/>
    </xf>
    <xf numFmtId="0" fontId="1" fillId="6" borderId="53" xfId="0" applyFont="1" applyFill="1" applyBorder="1"/>
    <xf numFmtId="0" fontId="12" fillId="2" borderId="54" xfId="0" applyFont="1" applyFill="1" applyBorder="1" applyAlignment="1" applyProtection="1">
      <alignment horizontal="left" vertical="top" wrapText="1"/>
      <protection locked="0"/>
    </xf>
    <xf numFmtId="0" fontId="11" fillId="3" borderId="44" xfId="0" applyFont="1" applyFill="1" applyBorder="1" applyAlignment="1">
      <alignment horizontal="left" vertical="top" wrapText="1"/>
    </xf>
    <xf numFmtId="0" fontId="0" fillId="9" borderId="55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0" fillId="9" borderId="56" xfId="0" applyFill="1" applyBorder="1" applyProtection="1">
      <protection locked="0"/>
    </xf>
    <xf numFmtId="0" fontId="0" fillId="0" borderId="35" xfId="0" applyBorder="1"/>
    <xf numFmtId="0" fontId="0" fillId="3" borderId="11" xfId="0" applyFill="1" applyBorder="1" applyAlignment="1">
      <alignment horizontal="left" vertical="top" wrapText="1"/>
    </xf>
    <xf numFmtId="0" fontId="8" fillId="5" borderId="57" xfId="0" applyFont="1" applyFill="1" applyBorder="1" applyAlignment="1">
      <alignment horizontal="left" vertical="top" wrapText="1" indent="1"/>
    </xf>
    <xf numFmtId="0" fontId="6" fillId="5" borderId="2" xfId="0" applyFont="1" applyFill="1" applyBorder="1" applyAlignment="1">
      <alignment horizontal="center" vertical="top"/>
    </xf>
    <xf numFmtId="2" fontId="8" fillId="5" borderId="17" xfId="0" applyNumberFormat="1" applyFont="1" applyFill="1" applyBorder="1" applyAlignment="1">
      <alignment horizontal="left" vertical="top" wrapText="1" indent="1"/>
    </xf>
    <xf numFmtId="0" fontId="8" fillId="3" borderId="58" xfId="0" applyFont="1" applyFill="1" applyBorder="1" applyAlignment="1">
      <alignment horizontal="left" vertical="top" wrapText="1" indent="1"/>
    </xf>
    <xf numFmtId="0" fontId="8" fillId="3" borderId="59" xfId="0" applyFont="1" applyFill="1" applyBorder="1" applyAlignment="1">
      <alignment horizontal="left" vertical="top" wrapText="1" indent="1"/>
    </xf>
    <xf numFmtId="2" fontId="8" fillId="3" borderId="60" xfId="0" applyNumberFormat="1" applyFont="1" applyFill="1" applyBorder="1" applyAlignment="1">
      <alignment horizontal="left" vertical="top" wrapText="1" indent="1"/>
    </xf>
    <xf numFmtId="0" fontId="8" fillId="5" borderId="58" xfId="0" applyFont="1" applyFill="1" applyBorder="1" applyAlignment="1">
      <alignment horizontal="left" vertical="top" wrapText="1" indent="1"/>
    </xf>
    <xf numFmtId="2" fontId="8" fillId="5" borderId="62" xfId="0" applyNumberFormat="1" applyFont="1" applyFill="1" applyBorder="1" applyAlignment="1">
      <alignment horizontal="left" vertical="top" wrapText="1" indent="1"/>
    </xf>
    <xf numFmtId="0" fontId="6" fillId="5" borderId="61" xfId="0" applyFont="1" applyFill="1" applyBorder="1" applyAlignment="1">
      <alignment horizontal="center" vertical="top"/>
    </xf>
    <xf numFmtId="0" fontId="15" fillId="0" borderId="0" xfId="0" applyFont="1" applyAlignment="1">
      <alignment horizontal="right"/>
    </xf>
    <xf numFmtId="0" fontId="15" fillId="0" borderId="0" xfId="0" applyFont="1"/>
    <xf numFmtId="0" fontId="6" fillId="4" borderId="63" xfId="0" applyFont="1" applyFill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wrapText="1"/>
    </xf>
    <xf numFmtId="0" fontId="6" fillId="4" borderId="6" xfId="0" applyFont="1" applyFill="1" applyBorder="1" applyAlignment="1">
      <alignment horizontal="center" vertical="top"/>
    </xf>
    <xf numFmtId="0" fontId="11" fillId="3" borderId="32" xfId="0" applyFont="1" applyFill="1" applyBorder="1" applyAlignment="1">
      <alignment horizontal="center" wrapText="1"/>
    </xf>
    <xf numFmtId="0" fontId="0" fillId="3" borderId="35" xfId="0" applyFill="1" applyBorder="1" applyAlignment="1">
      <alignment wrapText="1"/>
    </xf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FF9797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203864"/>
      <color rgb="FFFF9797"/>
      <color rgb="FFFFFF8B"/>
      <color rgb="FFFFFFE1"/>
      <color rgb="FFFFFF9F"/>
      <color rgb="FFFFDE75"/>
      <color rgb="FFF7C3A3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480060</xdr:colOff>
      <xdr:row>34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5C4C5A-7B69-4A00-8EA3-C862A73EF5A5}"/>
            </a:ext>
          </a:extLst>
        </xdr:cNvPr>
        <xdr:cNvSpPr txBox="1"/>
      </xdr:nvSpPr>
      <xdr:spPr>
        <a:xfrm>
          <a:off x="0" y="0"/>
          <a:ext cx="8404860" cy="632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C1D4"/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STAFF EFFECTIVENESS TOOL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This </a:t>
          </a:r>
          <a:r>
            <a:rPr lang="en-GB" sz="1100" b="1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Staff</a:t>
          </a:r>
          <a:r>
            <a:rPr lang="en-GB" sz="1100" b="1" baseline="0"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Effectiveness </a:t>
          </a:r>
          <a:r>
            <a:rPr lang="en-GB" sz="1100" b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tool </a:t>
          </a:r>
          <a:r>
            <a:rPr lang="en-GB" sz="110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enables you to rate the strength of different team combinations</a:t>
          </a:r>
          <a:r>
            <a:rPr lang="en-GB" sz="1100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.  This can be used alongside the                                      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Staff Effectiveness RACI matrix </a:t>
          </a:r>
          <a:r>
            <a:rPr lang="en-GB" sz="1100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tool to help you identify and clarify the roles of each team member across tasks and activities. </a:t>
          </a:r>
          <a:endParaRPr lang="en-GB" sz="11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How</a:t>
          </a:r>
          <a:r>
            <a:rPr lang="en-GB" sz="1500" b="0" baseline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To</a:t>
          </a:r>
          <a:endParaRPr lang="en-GB" sz="1500" b="0">
            <a:solidFill>
              <a:schemeClr val="accent1">
                <a:lumMod val="50000"/>
              </a:schemeClr>
            </a:solidFill>
            <a:effectLst/>
            <a:latin typeface="Palatino Linotype" panose="0204050205050503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Use the </a:t>
          </a:r>
          <a:r>
            <a:rPr lang="en-GB" sz="1100" b="1">
              <a:solidFill>
                <a:sysClr val="windowText" lastClr="000000"/>
              </a:solidFill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Team Test</a:t>
          </a: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tab (coloured yellow) to enter you team data covering key skills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b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</a:br>
          <a:b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For each skill give a rating from Not competant (1- low) to Expert (4 - high).</a:t>
          </a:r>
          <a:b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GB" sz="1100" baseline="0">
            <a:solidFill>
              <a:sysClr val="windowText" lastClr="000000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Work through each team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member in the table until you have completed the table for everyone (up to 20 people). </a:t>
          </a: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endParaRPr lang="en-GB" sz="1100">
            <a:solidFill>
              <a:sysClr val="windowText" lastClr="000000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Go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to the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Summary - Team Test 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tab (coloured grey)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to view an insightful summary. Look to see where you aren't meeting the criteria. Reflect on what you can do in your team choice to close these gaps.</a:t>
          </a: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endParaRPr lang="en-GB" sz="1100" baseline="0">
            <a:solidFill>
              <a:sysClr val="windowText" lastClr="000000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lvl="1" indent="0">
            <a:lnSpc>
              <a:spcPct val="107000"/>
            </a:lnSpc>
            <a:buFontTx/>
            <a:buNone/>
          </a:pPr>
          <a:r>
            <a:rPr lang="en-GB" sz="1100" baseline="0">
              <a:solidFill>
                <a:srgbClr val="203864"/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Examples</a:t>
          </a:r>
        </a:p>
        <a:p>
          <a:pPr marL="457200" lvl="1" indent="0">
            <a:lnSpc>
              <a:spcPct val="107000"/>
            </a:lnSpc>
            <a:buFontTx/>
            <a:buNone/>
          </a:pPr>
          <a:endParaRPr lang="en-GB" sz="1100" baseline="0">
            <a:solidFill>
              <a:srgbClr val="203864"/>
            </a:solidFill>
            <a:effectLst/>
            <a:latin typeface="Palatino Linotype" panose="0204050205050503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lvl="1" indent="0">
            <a:lnSpc>
              <a:spcPct val="107000"/>
            </a:lnSpc>
            <a:buFontTx/>
            <a:buNone/>
          </a:pP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Example Team Test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shows an example of using the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Team Test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spreadsheet</a:t>
          </a:r>
        </a:p>
        <a:p>
          <a:pPr marL="457200" lvl="1" indent="0">
            <a:lnSpc>
              <a:spcPct val="107000"/>
            </a:lnSpc>
            <a:buFontTx/>
            <a:buNone/>
          </a:pP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Example Summary - Team Test 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shows an example of the summary based on </a:t>
          </a:r>
          <a:r>
            <a:rPr lang="en-GB" sz="1100" b="1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Example Team Test</a:t>
          </a:r>
          <a:r>
            <a:rPr lang="en-GB" sz="1100" b="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</a:p>
        <a:p>
          <a:pPr marL="800100" lvl="1" indent="-342900">
            <a:lnSpc>
              <a:spcPct val="107000"/>
            </a:lnSpc>
            <a:buFont typeface="+mj-lt"/>
            <a:buAutoNum type="arabicParenR"/>
          </a:pPr>
          <a:endParaRPr lang="en-GB" sz="1100" baseline="0">
            <a:solidFill>
              <a:sysClr val="windowText" lastClr="000000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0">
              <a:solidFill>
                <a:schemeClr val="accent1">
                  <a:lumMod val="50000"/>
                </a:schemeClr>
              </a:solidFill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Improve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GB" sz="1100" baseline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upcoming </a:t>
          </a:r>
          <a:r>
            <a:rPr lang="en-GB" sz="1100" b="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Improve</a:t>
          </a:r>
          <a:r>
            <a:rPr lang="en-GB" sz="1100" b="1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stage in the learning path </a:t>
          </a:r>
          <a:r>
            <a:rPr lang="en-GB" sz="1100">
              <a:solidFill>
                <a:sysClr val="windowText" lastClr="000000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will give you practical ideas/solutions for implementation.</a:t>
          </a:r>
          <a:br>
            <a:rPr lang="en-GB" sz="1100">
              <a:solidFill>
                <a:sysClr val="windowText" lastClr="000000"/>
              </a:solidFill>
              <a:effectLst/>
              <a:latin typeface="Lato" panose="020F0502020204030203" pitchFamily="34" charset="0"/>
              <a:ea typeface="+mn-ea"/>
              <a:cs typeface="+mn-cs"/>
            </a:rPr>
          </a:br>
          <a:endParaRPr lang="en-GB" sz="1100">
            <a:solidFill>
              <a:sysClr val="windowText" lastClr="000000"/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0</xdr:col>
      <xdr:colOff>518853</xdr:colOff>
      <xdr:row>1</xdr:row>
      <xdr:rowOff>10691</xdr:rowOff>
    </xdr:from>
    <xdr:to>
      <xdr:col>2</xdr:col>
      <xdr:colOff>453386</xdr:colOff>
      <xdr:row>4</xdr:row>
      <xdr:rowOff>16175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AC7A72-14A9-49B9-A51F-8B3F36D2D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1" r="8042" b="15453"/>
        <a:stretch/>
      </xdr:blipFill>
      <xdr:spPr>
        <a:xfrm>
          <a:off x="518853" y="193571"/>
          <a:ext cx="1153733" cy="554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</xdr:colOff>
      <xdr:row>8</xdr:row>
      <xdr:rowOff>0</xdr:rowOff>
    </xdr:from>
    <xdr:to>
      <xdr:col>0</xdr:col>
      <xdr:colOff>2194560</xdr:colOff>
      <xdr:row>14</xdr:row>
      <xdr:rowOff>71120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3CA5D7-CF13-4336-A078-BEF3AAC60F7C}"/>
            </a:ext>
          </a:extLst>
        </xdr:cNvPr>
        <xdr:cNvSpPr txBox="1"/>
      </xdr:nvSpPr>
      <xdr:spPr>
        <a:xfrm>
          <a:off x="132080" y="1870364"/>
          <a:ext cx="2062480" cy="1218276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SKILLS RATINGS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Not Competent (incompetent)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 Partially competent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Competent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 Expert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(expert)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0</xdr:col>
      <xdr:colOff>132080</xdr:colOff>
      <xdr:row>0</xdr:row>
      <xdr:rowOff>91440</xdr:rowOff>
    </xdr:from>
    <xdr:to>
      <xdr:col>0</xdr:col>
      <xdr:colOff>2834640</xdr:colOff>
      <xdr:row>6</xdr:row>
      <xdr:rowOff>111760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C06394-CE94-4475-9DB9-2EBDA2C0F8CE}"/>
            </a:ext>
          </a:extLst>
        </xdr:cNvPr>
        <xdr:cNvSpPr txBox="1"/>
      </xdr:nvSpPr>
      <xdr:spPr>
        <a:xfrm>
          <a:off x="132080" y="91440"/>
          <a:ext cx="2702560" cy="1508298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information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350520</xdr:colOff>
      <xdr:row>3</xdr:row>
      <xdr:rowOff>30480</xdr:rowOff>
    </xdr:from>
    <xdr:to>
      <xdr:col>34</xdr:col>
      <xdr:colOff>175260</xdr:colOff>
      <xdr:row>21</xdr:row>
      <xdr:rowOff>83820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D83C89-7064-474D-9AC9-2A5401AE867A}"/>
            </a:ext>
          </a:extLst>
        </xdr:cNvPr>
        <xdr:cNvSpPr txBox="1"/>
      </xdr:nvSpPr>
      <xdr:spPr>
        <a:xfrm>
          <a:off x="32994600" y="604058"/>
          <a:ext cx="7231380" cy="3494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RATING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Not Competent (incompetent)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 Partially competent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Competent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 Expert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(expert)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350520</xdr:colOff>
      <xdr:row>3</xdr:row>
      <xdr:rowOff>30480</xdr:rowOff>
    </xdr:from>
    <xdr:to>
      <xdr:col>34</xdr:col>
      <xdr:colOff>175260</xdr:colOff>
      <xdr:row>21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860BE-98E8-4060-A95B-3C1B66BECD3C}"/>
            </a:ext>
          </a:extLst>
        </xdr:cNvPr>
        <xdr:cNvSpPr txBox="1"/>
      </xdr:nvSpPr>
      <xdr:spPr>
        <a:xfrm>
          <a:off x="27857335" y="604058"/>
          <a:ext cx="7231380" cy="3494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RATING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Not Competent (incompetent)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 Partially competent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Competent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 Expert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(expert)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124691</xdr:colOff>
      <xdr:row>0</xdr:row>
      <xdr:rowOff>157940</xdr:rowOff>
    </xdr:from>
    <xdr:to>
      <xdr:col>1</xdr:col>
      <xdr:colOff>2119745</xdr:colOff>
      <xdr:row>6</xdr:row>
      <xdr:rowOff>66238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CE1FCD-D51B-4BA0-B66A-D92D6B371B12}"/>
            </a:ext>
          </a:extLst>
        </xdr:cNvPr>
        <xdr:cNvSpPr/>
      </xdr:nvSpPr>
      <xdr:spPr>
        <a:xfrm>
          <a:off x="124691" y="157940"/>
          <a:ext cx="2660072" cy="13464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175">
          <a:solidFill>
            <a:schemeClr val="tx1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table provides an insightful summary of the data you entered in the table in the </a:t>
          </a:r>
          <a:r>
            <a:rPr lang="en-GB" sz="1100" b="1" baseline="0">
              <a:solidFill>
                <a:sysClr val="windowText" lastClr="000000"/>
              </a:solidFill>
            </a:rPr>
            <a:t>Team Test </a:t>
          </a:r>
          <a:r>
            <a:rPr lang="en-GB" sz="1100" baseline="0">
              <a:solidFill>
                <a:sysClr val="windowText" lastClr="000000"/>
              </a:solidFill>
            </a:rPr>
            <a:t>tab.</a:t>
          </a:r>
        </a:p>
        <a:p>
          <a:pPr algn="l"/>
          <a:endParaRPr lang="en-GB" sz="1100" baseline="0">
            <a:solidFill>
              <a:sysClr val="windowText" lastClr="000000"/>
            </a:solidFill>
          </a:endParaRPr>
        </a:p>
        <a:p>
          <a:pPr algn="l"/>
          <a:r>
            <a:rPr lang="en-GB" sz="1100" baseline="0">
              <a:solidFill>
                <a:sysClr val="windowText" lastClr="000000"/>
              </a:solidFill>
            </a:rPr>
            <a:t>Do </a:t>
          </a:r>
          <a:r>
            <a:rPr lang="en-GB" sz="1100" b="1" baseline="0">
              <a:solidFill>
                <a:sysClr val="windowText" lastClr="000000"/>
              </a:solidFill>
            </a:rPr>
            <a:t>not</a:t>
          </a:r>
          <a:r>
            <a:rPr lang="en-GB" sz="1100" baseline="0">
              <a:solidFill>
                <a:sysClr val="windowText" lastClr="000000"/>
              </a:solidFill>
            </a:rPr>
            <a:t> forget to enter the details in row 2 of the </a:t>
          </a:r>
          <a:r>
            <a:rPr lang="en-GB" sz="1100" b="1" baseline="0">
              <a:solidFill>
                <a:sysClr val="windowText" lastClr="000000"/>
              </a:solidFill>
            </a:rPr>
            <a:t>Team Test </a:t>
          </a:r>
          <a:r>
            <a:rPr lang="en-GB" sz="1100" baseline="0">
              <a:solidFill>
                <a:sysClr val="windowText" lastClr="000000"/>
              </a:solidFill>
            </a:rPr>
            <a:t>tab so that you see full details displayed correctly here.</a:t>
          </a:r>
        </a:p>
        <a:p>
          <a:pPr algn="l"/>
          <a:endParaRPr lang="en-GB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</xdr:colOff>
      <xdr:row>8</xdr:row>
      <xdr:rowOff>0</xdr:rowOff>
    </xdr:from>
    <xdr:to>
      <xdr:col>0</xdr:col>
      <xdr:colOff>2194560</xdr:colOff>
      <xdr:row>14</xdr:row>
      <xdr:rowOff>71120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2C7E1B-CD85-4417-A70F-5B04D0BE5BE2}"/>
            </a:ext>
          </a:extLst>
        </xdr:cNvPr>
        <xdr:cNvSpPr txBox="1"/>
      </xdr:nvSpPr>
      <xdr:spPr>
        <a:xfrm>
          <a:off x="132080" y="1870364"/>
          <a:ext cx="2062480" cy="1218276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SKILLS RATINGS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 Not Competent (incompetent) 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 Partially competent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3: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Competent</a:t>
          </a:r>
          <a:b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 Expert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(expert)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0</xdr:col>
      <xdr:colOff>132080</xdr:colOff>
      <xdr:row>0</xdr:row>
      <xdr:rowOff>91440</xdr:rowOff>
    </xdr:from>
    <xdr:to>
      <xdr:col>0</xdr:col>
      <xdr:colOff>2834640</xdr:colOff>
      <xdr:row>6</xdr:row>
      <xdr:rowOff>111760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3E835B-340A-4869-BBB8-8D81F59CF094}"/>
            </a:ext>
          </a:extLst>
        </xdr:cNvPr>
        <xdr:cNvSpPr txBox="1"/>
      </xdr:nvSpPr>
      <xdr:spPr>
        <a:xfrm>
          <a:off x="132080" y="91440"/>
          <a:ext cx="2702560" cy="1508298"/>
        </a:xfrm>
        <a:prstGeom prst="rect">
          <a:avLst/>
        </a:prstGeom>
        <a:solidFill>
          <a:srgbClr val="FFDE7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GB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 with your team members' names and information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cells with a yellow coloured backdrop are editable.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124691</xdr:colOff>
      <xdr:row>0</xdr:row>
      <xdr:rowOff>157940</xdr:rowOff>
    </xdr:from>
    <xdr:to>
      <xdr:col>1</xdr:col>
      <xdr:colOff>2119745</xdr:colOff>
      <xdr:row>6</xdr:row>
      <xdr:rowOff>66502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AD82859-BC69-65DB-28D5-7A0061FE2615}"/>
            </a:ext>
          </a:extLst>
        </xdr:cNvPr>
        <xdr:cNvSpPr/>
      </xdr:nvSpPr>
      <xdr:spPr>
        <a:xfrm>
          <a:off x="124691" y="157940"/>
          <a:ext cx="2660072" cy="134666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175">
          <a:solidFill>
            <a:schemeClr val="tx1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The</a:t>
          </a:r>
          <a:r>
            <a:rPr lang="en-GB" sz="1100" baseline="0">
              <a:solidFill>
                <a:sysClr val="windowText" lastClr="000000"/>
              </a:solidFill>
            </a:rPr>
            <a:t> table provides an insightful summary of the data you entered in the table in the </a:t>
          </a:r>
          <a:r>
            <a:rPr lang="en-GB" sz="1100" b="1" baseline="0">
              <a:solidFill>
                <a:sysClr val="windowText" lastClr="000000"/>
              </a:solidFill>
            </a:rPr>
            <a:t>Team Test </a:t>
          </a:r>
          <a:r>
            <a:rPr lang="en-GB" sz="1100" baseline="0">
              <a:solidFill>
                <a:sysClr val="windowText" lastClr="000000"/>
              </a:solidFill>
            </a:rPr>
            <a:t>tab.</a:t>
          </a:r>
        </a:p>
        <a:p>
          <a:pPr algn="l"/>
          <a:endParaRPr lang="en-GB" sz="1100" baseline="0">
            <a:solidFill>
              <a:sysClr val="windowText" lastClr="000000"/>
            </a:solidFill>
          </a:endParaRPr>
        </a:p>
        <a:p>
          <a:pPr algn="l"/>
          <a:r>
            <a:rPr lang="en-GB" sz="1100" baseline="0">
              <a:solidFill>
                <a:sysClr val="windowText" lastClr="000000"/>
              </a:solidFill>
            </a:rPr>
            <a:t>Do </a:t>
          </a:r>
          <a:r>
            <a:rPr lang="en-GB" sz="1100" b="1" baseline="0">
              <a:solidFill>
                <a:sysClr val="windowText" lastClr="000000"/>
              </a:solidFill>
            </a:rPr>
            <a:t>not</a:t>
          </a:r>
          <a:r>
            <a:rPr lang="en-GB" sz="1100" baseline="0">
              <a:solidFill>
                <a:sysClr val="windowText" lastClr="000000"/>
              </a:solidFill>
            </a:rPr>
            <a:t> forget to enter the details in row 2 of the </a:t>
          </a:r>
          <a:r>
            <a:rPr lang="en-GB" sz="1100" b="1" baseline="0">
              <a:solidFill>
                <a:sysClr val="windowText" lastClr="000000"/>
              </a:solidFill>
            </a:rPr>
            <a:t>Team Test </a:t>
          </a:r>
          <a:r>
            <a:rPr lang="en-GB" sz="1100" baseline="0">
              <a:solidFill>
                <a:sysClr val="windowText" lastClr="000000"/>
              </a:solidFill>
            </a:rPr>
            <a:t>tab so that you see full details displayed correctly here.</a:t>
          </a:r>
        </a:p>
        <a:p>
          <a:pPr algn="l"/>
          <a:endParaRPr lang="en-GB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497A-50BA-4068-B056-CCEF4331DD9B}">
  <sheetPr>
    <tabColor rgb="FFFF0000"/>
  </sheetPr>
  <dimension ref="A1"/>
  <sheetViews>
    <sheetView zoomScaleNormal="100" workbookViewId="0">
      <selection activeCell="Q14" sqref="Q14"/>
    </sheetView>
  </sheetViews>
  <sheetFormatPr defaultColWidth="8.88671875" defaultRowHeight="15.05"/>
  <cols>
    <col min="1" max="16384" width="8.88671875" style="27"/>
  </cols>
  <sheetData/>
  <sheetProtection algorithmName="SHA-512" hashValue="3LyFit2iXFq4yk4eyFmtT3wALbyprLpwJ4ODEkbgMl7Gtcc7PBITwPCZAErhZEfutzrW1QgLXhJCfqYaKaUI/A==" saltValue="RF+S9ZS4YSfV+uw9eFqJn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E6D9-E30E-4E45-A2D3-28CD4EAD6DE8}">
  <sheetPr>
    <tabColor rgb="FFFFFF00"/>
  </sheetPr>
  <dimension ref="A1:I1048574"/>
  <sheetViews>
    <sheetView showGridLines="0" tabSelected="1" zoomScale="75" zoomScaleNormal="75" workbookViewId="0">
      <selection activeCell="F5" sqref="F5"/>
    </sheetView>
  </sheetViews>
  <sheetFormatPr defaultColWidth="8.88671875" defaultRowHeight="15.05"/>
  <cols>
    <col min="1" max="1" width="49.109375" style="44" customWidth="1"/>
    <col min="2" max="2" width="16.33203125" style="44" customWidth="1"/>
    <col min="3" max="3" width="30.33203125" style="44" customWidth="1"/>
    <col min="4" max="7" width="18.33203125" style="44" bestFit="1" customWidth="1"/>
    <col min="8" max="9" width="17.88671875" style="44" bestFit="1" customWidth="1"/>
    <col min="10" max="16384" width="8.88671875" style="44"/>
  </cols>
  <sheetData>
    <row r="1" spans="1:9" ht="14.4" customHeight="1" thickBot="1">
      <c r="A1"/>
      <c r="B1"/>
      <c r="C1" s="48" t="s">
        <v>0</v>
      </c>
      <c r="D1" s="52" t="s">
        <v>1</v>
      </c>
      <c r="E1" s="53" t="s">
        <v>2</v>
      </c>
      <c r="F1" s="53" t="s">
        <v>3</v>
      </c>
      <c r="G1" s="54" t="s">
        <v>4</v>
      </c>
      <c r="H1" s="55" t="s">
        <v>64</v>
      </c>
      <c r="I1" s="84" t="s">
        <v>62</v>
      </c>
    </row>
    <row r="2" spans="1:9" ht="29" customHeight="1" thickBot="1">
      <c r="A2"/>
      <c r="B2"/>
      <c r="C2" s="106" t="s">
        <v>5</v>
      </c>
      <c r="D2" s="72" t="s">
        <v>6</v>
      </c>
      <c r="E2" s="73" t="s">
        <v>6</v>
      </c>
      <c r="F2" s="73" t="s">
        <v>6</v>
      </c>
      <c r="G2" s="74" t="s">
        <v>6</v>
      </c>
      <c r="H2" s="74" t="s">
        <v>6</v>
      </c>
      <c r="I2" s="85" t="s">
        <v>6</v>
      </c>
    </row>
    <row r="3" spans="1:9" ht="29" customHeight="1" thickBot="1">
      <c r="A3"/>
      <c r="B3"/>
      <c r="C3" s="107"/>
      <c r="D3" s="56" t="s">
        <v>7</v>
      </c>
      <c r="E3" s="57" t="s">
        <v>7</v>
      </c>
      <c r="F3" s="57" t="s">
        <v>7</v>
      </c>
      <c r="G3" s="83" t="s">
        <v>7</v>
      </c>
      <c r="H3" s="82" t="s">
        <v>68</v>
      </c>
      <c r="I3" s="86" t="s">
        <v>68</v>
      </c>
    </row>
    <row r="4" spans="1:9">
      <c r="A4"/>
      <c r="B4" s="70" t="s">
        <v>8</v>
      </c>
      <c r="C4" s="58"/>
      <c r="D4" s="59"/>
      <c r="E4" s="71"/>
      <c r="F4" s="71"/>
      <c r="G4" s="71"/>
      <c r="H4" s="71"/>
      <c r="I4" s="87"/>
    </row>
    <row r="5" spans="1:9">
      <c r="A5"/>
      <c r="B5" s="49" t="s">
        <v>9</v>
      </c>
      <c r="C5" s="60"/>
      <c r="D5" s="50"/>
      <c r="E5" s="51"/>
      <c r="F5" s="51"/>
      <c r="G5" s="51"/>
      <c r="H5" s="51"/>
      <c r="I5" s="88"/>
    </row>
    <row r="6" spans="1:9">
      <c r="A6"/>
      <c r="B6" s="49" t="s">
        <v>10</v>
      </c>
      <c r="C6" s="60"/>
      <c r="D6" s="50"/>
      <c r="E6" s="51"/>
      <c r="F6" s="51"/>
      <c r="G6" s="51"/>
      <c r="H6" s="51"/>
      <c r="I6" s="88"/>
    </row>
    <row r="7" spans="1:9">
      <c r="A7"/>
      <c r="B7" s="49" t="s">
        <v>11</v>
      </c>
      <c r="C7" s="60"/>
      <c r="D7" s="50"/>
      <c r="E7" s="51"/>
      <c r="F7" s="51"/>
      <c r="G7" s="51"/>
      <c r="H7" s="51"/>
      <c r="I7" s="88"/>
    </row>
    <row r="8" spans="1:9">
      <c r="A8"/>
      <c r="B8" s="49" t="s">
        <v>12</v>
      </c>
      <c r="C8" s="60"/>
      <c r="D8" s="50"/>
      <c r="E8" s="51"/>
      <c r="F8" s="51"/>
      <c r="G8" s="51"/>
      <c r="H8" s="51"/>
      <c r="I8" s="88"/>
    </row>
    <row r="9" spans="1:9">
      <c r="A9"/>
      <c r="B9" s="49" t="s">
        <v>13</v>
      </c>
      <c r="C9" s="60"/>
      <c r="D9" s="50"/>
      <c r="E9" s="51"/>
      <c r="F9" s="51"/>
      <c r="G9" s="51"/>
      <c r="H9" s="51"/>
      <c r="I9" s="88"/>
    </row>
    <row r="10" spans="1:9">
      <c r="A10"/>
      <c r="B10" s="49" t="s">
        <v>14</v>
      </c>
      <c r="C10" s="60"/>
      <c r="D10" s="50"/>
      <c r="E10" s="51"/>
      <c r="F10" s="51"/>
      <c r="G10" s="51"/>
      <c r="H10" s="51"/>
      <c r="I10" s="88"/>
    </row>
    <row r="11" spans="1:9">
      <c r="A11"/>
      <c r="B11" s="49" t="s">
        <v>15</v>
      </c>
      <c r="C11" s="60"/>
      <c r="D11" s="50"/>
      <c r="E11" s="51"/>
      <c r="F11" s="51"/>
      <c r="G11" s="51"/>
      <c r="H11" s="51"/>
      <c r="I11" s="88"/>
    </row>
    <row r="12" spans="1:9">
      <c r="A12"/>
      <c r="B12" s="49" t="s">
        <v>16</v>
      </c>
      <c r="C12" s="60"/>
      <c r="D12" s="50"/>
      <c r="E12" s="51"/>
      <c r="F12" s="51"/>
      <c r="G12" s="51"/>
      <c r="H12" s="51"/>
      <c r="I12" s="88"/>
    </row>
    <row r="13" spans="1:9">
      <c r="A13"/>
      <c r="B13" s="49" t="s">
        <v>17</v>
      </c>
      <c r="C13" s="60"/>
      <c r="D13" s="50"/>
      <c r="E13" s="51"/>
      <c r="F13" s="51"/>
      <c r="G13" s="51"/>
      <c r="H13" s="51"/>
      <c r="I13" s="88"/>
    </row>
    <row r="14" spans="1:9">
      <c r="A14"/>
      <c r="B14" s="49" t="s">
        <v>18</v>
      </c>
      <c r="C14" s="60"/>
      <c r="D14" s="50"/>
      <c r="E14" s="51"/>
      <c r="F14" s="51"/>
      <c r="G14" s="51"/>
      <c r="H14" s="51"/>
      <c r="I14" s="88"/>
    </row>
    <row r="15" spans="1:9">
      <c r="A15"/>
      <c r="B15" s="49" t="s">
        <v>19</v>
      </c>
      <c r="C15" s="60"/>
      <c r="D15" s="50"/>
      <c r="E15" s="51"/>
      <c r="F15" s="51"/>
      <c r="G15" s="51"/>
      <c r="H15" s="51"/>
      <c r="I15" s="88"/>
    </row>
    <row r="16" spans="1:9">
      <c r="A16"/>
      <c r="B16" s="49" t="s">
        <v>20</v>
      </c>
      <c r="C16" s="60"/>
      <c r="D16" s="50"/>
      <c r="E16" s="51"/>
      <c r="F16" s="51"/>
      <c r="G16" s="51"/>
      <c r="H16" s="51"/>
      <c r="I16" s="88"/>
    </row>
    <row r="17" spans="1:9">
      <c r="A17"/>
      <c r="B17" s="49" t="s">
        <v>21</v>
      </c>
      <c r="C17" s="60"/>
      <c r="D17" s="50"/>
      <c r="E17" s="51"/>
      <c r="F17" s="51"/>
      <c r="G17" s="51"/>
      <c r="H17" s="51"/>
      <c r="I17" s="88"/>
    </row>
    <row r="18" spans="1:9">
      <c r="A18"/>
      <c r="B18" s="49" t="s">
        <v>22</v>
      </c>
      <c r="C18" s="60"/>
      <c r="D18" s="50"/>
      <c r="E18" s="51"/>
      <c r="F18" s="51"/>
      <c r="G18" s="51"/>
      <c r="H18" s="51"/>
      <c r="I18" s="88"/>
    </row>
    <row r="19" spans="1:9">
      <c r="A19"/>
      <c r="B19" s="49" t="s">
        <v>23</v>
      </c>
      <c r="C19" s="60"/>
      <c r="D19" s="50"/>
      <c r="E19" s="51"/>
      <c r="F19" s="51"/>
      <c r="G19" s="51"/>
      <c r="H19" s="51"/>
      <c r="I19" s="88"/>
    </row>
    <row r="20" spans="1:9">
      <c r="A20"/>
      <c r="B20" s="49" t="s">
        <v>24</v>
      </c>
      <c r="C20" s="61"/>
      <c r="D20" s="50"/>
      <c r="E20" s="51"/>
      <c r="F20" s="51"/>
      <c r="G20" s="51"/>
      <c r="H20" s="51"/>
      <c r="I20" s="88"/>
    </row>
    <row r="21" spans="1:9">
      <c r="A21"/>
      <c r="B21" s="49" t="s">
        <v>25</v>
      </c>
      <c r="C21" s="61"/>
      <c r="D21" s="50"/>
      <c r="E21" s="51"/>
      <c r="F21" s="51"/>
      <c r="G21" s="51"/>
      <c r="H21" s="51"/>
      <c r="I21" s="88"/>
    </row>
    <row r="22" spans="1:9">
      <c r="A22"/>
      <c r="B22" s="49" t="s">
        <v>26</v>
      </c>
      <c r="C22" s="61"/>
      <c r="D22" s="50"/>
      <c r="E22" s="51"/>
      <c r="F22" s="51"/>
      <c r="G22" s="51"/>
      <c r="H22" s="51"/>
      <c r="I22" s="88"/>
    </row>
    <row r="23" spans="1:9" ht="15.75" thickBot="1">
      <c r="A23"/>
      <c r="B23" s="49" t="s">
        <v>27</v>
      </c>
      <c r="C23" s="62"/>
      <c r="D23" s="63"/>
      <c r="E23" s="64"/>
      <c r="F23" s="64"/>
      <c r="G23" s="64"/>
      <c r="H23" s="64"/>
      <c r="I23" s="89"/>
    </row>
    <row r="24" spans="1:9" ht="15.75" thickBot="1">
      <c r="A24"/>
      <c r="B24"/>
    </row>
    <row r="25" spans="1:9" ht="30.8" thickBot="1">
      <c r="A25" s="47" t="s">
        <v>28</v>
      </c>
      <c r="B25"/>
    </row>
    <row r="26" spans="1:9" ht="30.15">
      <c r="A26" s="65" t="s">
        <v>29</v>
      </c>
      <c r="B26" s="67" t="str">
        <f>'Calculation Matrix'!H37</f>
        <v>No</v>
      </c>
      <c r="C26" s="46"/>
    </row>
    <row r="27" spans="1:9" ht="30.15">
      <c r="A27" s="66" t="s">
        <v>30</v>
      </c>
      <c r="B27" s="68" t="str">
        <f>'Calculation Matrix'!H38</f>
        <v>No</v>
      </c>
      <c r="C27" s="46"/>
    </row>
    <row r="28" spans="1:9" ht="30.15">
      <c r="A28" s="66" t="s">
        <v>31</v>
      </c>
      <c r="B28" s="68" t="str">
        <f>'Calculation Matrix'!B37</f>
        <v>No</v>
      </c>
      <c r="C28" s="46"/>
    </row>
    <row r="1048574" spans="6:6">
      <c r="F1048574" s="45" t="s">
        <v>32</v>
      </c>
    </row>
  </sheetData>
  <sheetProtection algorithmName="SHA-512" hashValue="O8FX3iDTPIIwAKGHNvDL4xg5phVV9Oetx8MpyuCIsGkvh4onqVyfi2Suffzekn6zARcF3FOO6f26i8ZqJj0cgQ==" saltValue="VDefRi5l3SxlNbhPCMMnFw==" spinCount="100000" sheet="1" formatColumns="0" formatRows="0" selectLockedCells="1"/>
  <protectedRanges>
    <protectedRange sqref="C4:I23" name="Range1"/>
  </protectedRanges>
  <mergeCells count="1">
    <mergeCell ref="C2:C3"/>
  </mergeCells>
  <conditionalFormatting sqref="I29:I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4:I23" xr:uid="{36923978-6860-4419-9D67-8A95E775785C}">
      <formula1>"Not competent,Partially competent,Competent,Expert"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0DDE-1772-4162-A92F-E23EAC9F2281}">
  <dimension ref="A1:AE49"/>
  <sheetViews>
    <sheetView topLeftCell="A31" workbookViewId="0">
      <selection activeCell="A44" sqref="A44"/>
    </sheetView>
  </sheetViews>
  <sheetFormatPr defaultRowHeight="15.05"/>
  <cols>
    <col min="1" max="1" width="59.5546875" customWidth="1"/>
    <col min="2" max="2" width="16" customWidth="1"/>
    <col min="3" max="3" width="35.88671875" customWidth="1"/>
    <col min="4" max="4" width="7.6640625" bestFit="1" customWidth="1"/>
    <col min="5" max="5" width="10.109375" bestFit="1" customWidth="1"/>
    <col min="6" max="6" width="18.33203125" bestFit="1" customWidth="1"/>
    <col min="7" max="7" width="5.33203125" customWidth="1"/>
    <col min="8" max="8" width="10.109375" bestFit="1" customWidth="1"/>
    <col min="9" max="9" width="18.33203125" bestFit="1" customWidth="1"/>
    <col min="10" max="10" width="5.6640625" customWidth="1"/>
    <col min="11" max="11" width="10.109375" bestFit="1" customWidth="1"/>
    <col min="12" max="12" width="21.88671875" customWidth="1"/>
    <col min="13" max="13" width="6" customWidth="1"/>
    <col min="14" max="14" width="10.109375" bestFit="1" customWidth="1"/>
    <col min="15" max="15" width="21.88671875" customWidth="1"/>
    <col min="16" max="16" width="6" customWidth="1"/>
    <col min="17" max="17" width="10.109375" customWidth="1"/>
    <col min="18" max="18" width="21.88671875" customWidth="1"/>
    <col min="19" max="19" width="6" customWidth="1"/>
    <col min="20" max="20" width="10.109375" customWidth="1"/>
    <col min="21" max="21" width="21.88671875" customWidth="1"/>
    <col min="22" max="22" width="10.33203125" bestFit="1" customWidth="1"/>
    <col min="23" max="23" width="12" bestFit="1" customWidth="1"/>
    <col min="24" max="24" width="10.33203125" bestFit="1" customWidth="1"/>
    <col min="25" max="25" width="12" bestFit="1" customWidth="1"/>
    <col min="26" max="26" width="10.33203125" bestFit="1" customWidth="1"/>
    <col min="27" max="27" width="12" bestFit="1" customWidth="1"/>
    <col min="28" max="28" width="10.33203125" bestFit="1" customWidth="1"/>
    <col min="29" max="29" width="11.44140625" bestFit="1" customWidth="1"/>
    <col min="30" max="30" width="14.5546875" customWidth="1"/>
    <col min="31" max="31" width="72.33203125" bestFit="1" customWidth="1"/>
  </cols>
  <sheetData>
    <row r="1" spans="1:21">
      <c r="A1" s="2"/>
      <c r="B1" s="2"/>
      <c r="C1" s="6" t="s">
        <v>37</v>
      </c>
      <c r="D1" s="4"/>
      <c r="E1" s="4" t="s">
        <v>38</v>
      </c>
      <c r="F1" s="4" t="s">
        <v>39</v>
      </c>
      <c r="G1" s="4"/>
      <c r="H1" s="4" t="s">
        <v>38</v>
      </c>
      <c r="I1" s="4" t="s">
        <v>65</v>
      </c>
      <c r="J1" s="4"/>
      <c r="K1" s="4" t="s">
        <v>38</v>
      </c>
      <c r="L1" s="4" t="s">
        <v>66</v>
      </c>
      <c r="M1" s="4"/>
      <c r="N1" s="4" t="s">
        <v>38</v>
      </c>
      <c r="O1" s="4" t="s">
        <v>67</v>
      </c>
      <c r="P1" s="4"/>
      <c r="Q1" s="4" t="s">
        <v>38</v>
      </c>
      <c r="R1" s="4" t="s">
        <v>40</v>
      </c>
      <c r="S1" s="4"/>
      <c r="T1" s="4" t="s">
        <v>38</v>
      </c>
      <c r="U1" s="4" t="s">
        <v>63</v>
      </c>
    </row>
    <row r="2" spans="1:21">
      <c r="A2" s="2"/>
      <c r="B2" s="2"/>
      <c r="C2" s="2"/>
      <c r="D2" s="3"/>
      <c r="E2" s="3"/>
      <c r="F2" s="3" t="str">
        <f>'Team Test'!$D$2</f>
        <v>INSERT SKILL HERE</v>
      </c>
      <c r="G2" s="3"/>
      <c r="H2" s="3"/>
      <c r="I2" s="3" t="str">
        <f>'Team Test'!$E$2</f>
        <v>INSERT SKILL HERE</v>
      </c>
      <c r="J2" s="3"/>
      <c r="K2" s="3"/>
      <c r="L2" s="3" t="str">
        <f>'Team Test'!$F$2</f>
        <v>INSERT SKILL HERE</v>
      </c>
      <c r="M2" s="3"/>
      <c r="N2" s="3"/>
      <c r="O2" s="3" t="str">
        <f>'Team Test'!$G$2</f>
        <v>INSERT SKILL HERE</v>
      </c>
      <c r="P2" s="3"/>
      <c r="Q2" s="3"/>
      <c r="R2" s="3" t="str">
        <f>'Team Test'!$H$2</f>
        <v>INSERT SKILL HERE</v>
      </c>
      <c r="S2" s="3"/>
      <c r="T2" s="3"/>
      <c r="U2" s="3" t="str">
        <f>'Team Test'!$I$2</f>
        <v>INSERT SKILL HERE</v>
      </c>
    </row>
    <row r="3" spans="1:21">
      <c r="A3" s="2" t="s">
        <v>8</v>
      </c>
      <c r="B3" s="2"/>
      <c r="C3" s="3" t="str">
        <f>IF('Team Test'!C4=0,"",'Team Test'!C4)</f>
        <v/>
      </c>
      <c r="D3" s="2"/>
      <c r="E3" s="2" t="str" cm="1">
        <f t="array" ref="E3">IF(F3=0,"",_xlfn.XLOOKUP(F3,LISTS!$E$3:$E6,LISTS!$F$3:$F6))</f>
        <v/>
      </c>
      <c r="F3" s="2">
        <f>'Team Test'!D4</f>
        <v>0</v>
      </c>
      <c r="G3" s="2"/>
      <c r="H3" s="2" t="str" cm="1">
        <f t="array" ref="H3">IF(I3=0,"",_xlfn.XLOOKUP(I3,LISTS!$E$3:$E6,LISTS!$F$3:$F6))</f>
        <v/>
      </c>
      <c r="I3" s="2">
        <f>'Team Test'!E4</f>
        <v>0</v>
      </c>
      <c r="J3" s="2"/>
      <c r="K3" s="2" t="str" cm="1">
        <f t="array" ref="K3">IF(L3=0,"",_xlfn.XLOOKUP(L3,LISTS!$E$3:$E6,LISTS!$F$3:$F6))</f>
        <v/>
      </c>
      <c r="L3" s="2">
        <f>'Team Test'!F4</f>
        <v>0</v>
      </c>
      <c r="M3" s="2"/>
      <c r="N3" s="2" t="str" cm="1">
        <f t="array" ref="N3">IF(O3=0,"",_xlfn.XLOOKUP(O3,LISTS!$E$3:$E6,LISTS!$F$3:$F6))</f>
        <v/>
      </c>
      <c r="O3" s="2">
        <f>'Team Test'!G4</f>
        <v>0</v>
      </c>
      <c r="P3" s="2"/>
      <c r="Q3" s="2" t="str" cm="1">
        <f t="array" ref="Q3">IF(R3=0,"",_xlfn.XLOOKUP(R3,LISTS!$E$3:$E6,LISTS!$F$3:$F6))</f>
        <v/>
      </c>
      <c r="R3" s="2">
        <f>'Team Test'!H4</f>
        <v>0</v>
      </c>
      <c r="S3" s="2"/>
      <c r="T3" s="2" t="str" cm="1">
        <f t="array" ref="T3">IF(U3=0,"",_xlfn.XLOOKUP(U3,LISTS!$E$3:$E6,LISTS!$F$3:$F6))</f>
        <v/>
      </c>
      <c r="U3" s="2">
        <f>'Team Test'!I4</f>
        <v>0</v>
      </c>
    </row>
    <row r="4" spans="1:21">
      <c r="A4" s="2" t="s">
        <v>9</v>
      </c>
      <c r="B4" s="2"/>
      <c r="C4" s="3" t="str">
        <f>IF('Team Test'!C5=0,"",'Team Test'!C5)</f>
        <v/>
      </c>
      <c r="D4" s="2"/>
      <c r="E4" s="2" t="str" cm="1">
        <f t="array" ref="E4">IF(F4=0,"",_xlfn.XLOOKUP(F4,LISTS!$E$3:$E7,LISTS!$F$3:$F7))</f>
        <v/>
      </c>
      <c r="F4" s="2">
        <f>'Team Test'!D5</f>
        <v>0</v>
      </c>
      <c r="G4" s="2"/>
      <c r="H4" s="2" t="str" cm="1">
        <f t="array" ref="H4">IF(I4=0,"",_xlfn.XLOOKUP(I4,LISTS!$E$3:$E7,LISTS!$F$3:$F7))</f>
        <v/>
      </c>
      <c r="I4" s="2">
        <f>'Team Test'!E5</f>
        <v>0</v>
      </c>
      <c r="J4" s="2"/>
      <c r="K4" s="2" t="str" cm="1">
        <f t="array" ref="K4">IF(L4=0,"",_xlfn.XLOOKUP(L4,LISTS!$E$3:$E7,LISTS!$F$3:$F7))</f>
        <v/>
      </c>
      <c r="L4" s="2">
        <f>'Team Test'!F5</f>
        <v>0</v>
      </c>
      <c r="M4" s="2"/>
      <c r="N4" s="2" t="str" cm="1">
        <f t="array" ref="N4">IF(O4=0,"",_xlfn.XLOOKUP(O4,LISTS!$E$3:$E7,LISTS!$F$3:$F7))</f>
        <v/>
      </c>
      <c r="O4" s="2">
        <f>'Team Test'!G5</f>
        <v>0</v>
      </c>
      <c r="P4" s="2"/>
      <c r="Q4" s="2" t="str" cm="1">
        <f t="array" ref="Q4">IF(R4=0,"",_xlfn.XLOOKUP(R4,LISTS!$E$3:$E7,LISTS!$F$3:$F7))</f>
        <v/>
      </c>
      <c r="R4" s="2">
        <f>'Team Test'!H5</f>
        <v>0</v>
      </c>
      <c r="S4" s="2"/>
      <c r="T4" s="2" t="str" cm="1">
        <f t="array" ref="T4">IF(U4=0,"",_xlfn.XLOOKUP(U4,LISTS!$E$3:$E7,LISTS!$F$3:$F7))</f>
        <v/>
      </c>
      <c r="U4" s="2">
        <f>'Team Test'!I5</f>
        <v>0</v>
      </c>
    </row>
    <row r="5" spans="1:21">
      <c r="A5" s="2" t="s">
        <v>10</v>
      </c>
      <c r="B5" s="2"/>
      <c r="C5" s="3" t="str">
        <f>IF('Team Test'!C6=0,"",'Team Test'!C6)</f>
        <v/>
      </c>
      <c r="D5" s="2"/>
      <c r="E5" s="2" t="str" cm="1">
        <f t="array" ref="E5">IF(F5=0,"",_xlfn.XLOOKUP(F5,LISTS!$E$3:$E8,LISTS!$F$3:$F8))</f>
        <v/>
      </c>
      <c r="F5" s="2">
        <f>'Team Test'!D6</f>
        <v>0</v>
      </c>
      <c r="G5" s="2"/>
      <c r="H5" s="2" t="str" cm="1">
        <f t="array" ref="H5">IF(I5=0,"",_xlfn.XLOOKUP(I5,LISTS!$E$3:$E8,LISTS!$F$3:$F8))</f>
        <v/>
      </c>
      <c r="I5" s="2">
        <f>'Team Test'!E6</f>
        <v>0</v>
      </c>
      <c r="J5" s="2"/>
      <c r="K5" s="2" t="str" cm="1">
        <f t="array" ref="K5">IF(L5=0,"",_xlfn.XLOOKUP(L5,LISTS!$E$3:$E8,LISTS!$F$3:$F8))</f>
        <v/>
      </c>
      <c r="L5" s="2">
        <f>'Team Test'!F6</f>
        <v>0</v>
      </c>
      <c r="M5" s="2"/>
      <c r="N5" s="2" t="str" cm="1">
        <f t="array" ref="N5">IF(O5=0,"",_xlfn.XLOOKUP(O5,LISTS!$E$3:$E8,LISTS!$F$3:$F8))</f>
        <v/>
      </c>
      <c r="O5" s="2">
        <f>'Team Test'!G6</f>
        <v>0</v>
      </c>
      <c r="P5" s="2"/>
      <c r="Q5" s="2" t="str" cm="1">
        <f t="array" ref="Q5">IF(R5=0,"",_xlfn.XLOOKUP(R5,LISTS!$E$3:$E8,LISTS!$F$3:$F8))</f>
        <v/>
      </c>
      <c r="R5" s="2">
        <f>'Team Test'!H6</f>
        <v>0</v>
      </c>
      <c r="S5" s="2"/>
      <c r="T5" s="2" t="str" cm="1">
        <f t="array" ref="T5">IF(U5=0,"",_xlfn.XLOOKUP(U5,LISTS!$E$3:$E8,LISTS!$F$3:$F8))</f>
        <v/>
      </c>
      <c r="U5" s="2">
        <f>'Team Test'!I6</f>
        <v>0</v>
      </c>
    </row>
    <row r="6" spans="1:21">
      <c r="A6" s="2" t="s">
        <v>11</v>
      </c>
      <c r="B6" s="2"/>
      <c r="C6" s="3" t="str">
        <f>IF('Team Test'!C7=0,"",'Team Test'!C7)</f>
        <v/>
      </c>
      <c r="D6" s="2"/>
      <c r="E6" s="2" t="str" cm="1">
        <f t="array" ref="E6">IF(F6=0,"",_xlfn.XLOOKUP(F6,LISTS!$E$3:$E9,LISTS!$F$3:$F9))</f>
        <v/>
      </c>
      <c r="F6" s="2">
        <f>'Team Test'!D7</f>
        <v>0</v>
      </c>
      <c r="G6" s="2"/>
      <c r="H6" s="2" t="str" cm="1">
        <f t="array" ref="H6">IF(I6=0,"",_xlfn.XLOOKUP(I6,LISTS!$E$3:$E9,LISTS!$F$3:$F9))</f>
        <v/>
      </c>
      <c r="I6" s="2">
        <f>'Team Test'!E7</f>
        <v>0</v>
      </c>
      <c r="J6" s="2"/>
      <c r="K6" s="2" t="str" cm="1">
        <f t="array" ref="K6">IF(L6=0,"",_xlfn.XLOOKUP(L6,LISTS!$E$3:$E9,LISTS!$F$3:$F9))</f>
        <v/>
      </c>
      <c r="L6" s="2">
        <f>'Team Test'!F7</f>
        <v>0</v>
      </c>
      <c r="M6" s="2"/>
      <c r="N6" s="2" t="str" cm="1">
        <f t="array" ref="N6">IF(O6=0,"",_xlfn.XLOOKUP(O6,LISTS!$E$3:$E9,LISTS!$F$3:$F9))</f>
        <v/>
      </c>
      <c r="O6" s="2">
        <f>'Team Test'!G7</f>
        <v>0</v>
      </c>
      <c r="P6" s="2"/>
      <c r="Q6" s="2" t="str" cm="1">
        <f t="array" ref="Q6">IF(R6=0,"",_xlfn.XLOOKUP(R6,LISTS!$E$3:$E9,LISTS!$F$3:$F9))</f>
        <v/>
      </c>
      <c r="R6" s="2">
        <f>'Team Test'!H7</f>
        <v>0</v>
      </c>
      <c r="S6" s="2"/>
      <c r="T6" s="2" t="str" cm="1">
        <f t="array" ref="T6">IF(U6=0,"",_xlfn.XLOOKUP(U6,LISTS!$E$3:$E9,LISTS!$F$3:$F9))</f>
        <v/>
      </c>
      <c r="U6" s="2">
        <f>'Team Test'!I7</f>
        <v>0</v>
      </c>
    </row>
    <row r="7" spans="1:21">
      <c r="A7" s="2" t="s">
        <v>12</v>
      </c>
      <c r="B7" s="2"/>
      <c r="C7" s="3" t="str">
        <f>IF('Team Test'!C8=0,"",'Team Test'!C8)</f>
        <v/>
      </c>
      <c r="D7" s="2"/>
      <c r="E7" s="2" t="str" cm="1">
        <f t="array" ref="E7">IF(F7=0,"",_xlfn.XLOOKUP(F7,LISTS!$E$3:$E10,LISTS!$F$3:$F10))</f>
        <v/>
      </c>
      <c r="F7" s="2">
        <f>'Team Test'!D8</f>
        <v>0</v>
      </c>
      <c r="G7" s="2"/>
      <c r="H7" s="2" t="str" cm="1">
        <f t="array" ref="H7">IF(I7=0,"",_xlfn.XLOOKUP(I7,LISTS!$E$3:$E10,LISTS!$F$3:$F10))</f>
        <v/>
      </c>
      <c r="I7" s="2">
        <f>'Team Test'!E8</f>
        <v>0</v>
      </c>
      <c r="J7" s="2"/>
      <c r="K7" s="2" t="str" cm="1">
        <f t="array" ref="K7">IF(L7=0,"",_xlfn.XLOOKUP(L7,LISTS!$E$3:$E10,LISTS!$F$3:$F10))</f>
        <v/>
      </c>
      <c r="L7" s="2">
        <f>'Team Test'!F8</f>
        <v>0</v>
      </c>
      <c r="M7" s="2"/>
      <c r="N7" s="2" t="str" cm="1">
        <f t="array" ref="N7">IF(O7=0,"",_xlfn.XLOOKUP(O7,LISTS!$E$3:$E10,LISTS!$F$3:$F10))</f>
        <v/>
      </c>
      <c r="O7" s="2">
        <f>'Team Test'!G8</f>
        <v>0</v>
      </c>
      <c r="P7" s="2"/>
      <c r="Q7" s="2" t="str" cm="1">
        <f t="array" ref="Q7">IF(R7=0,"",_xlfn.XLOOKUP(R7,LISTS!$E$3:$E10,LISTS!$F$3:$F10))</f>
        <v/>
      </c>
      <c r="R7" s="2">
        <f>'Team Test'!H8</f>
        <v>0</v>
      </c>
      <c r="S7" s="2"/>
      <c r="T7" s="2" t="str" cm="1">
        <f t="array" ref="T7">IF(U7=0,"",_xlfn.XLOOKUP(U7,LISTS!$E$3:$E10,LISTS!$F$3:$F10))</f>
        <v/>
      </c>
      <c r="U7" s="2">
        <f>'Team Test'!I8</f>
        <v>0</v>
      </c>
    </row>
    <row r="8" spans="1:21">
      <c r="A8" s="2" t="s">
        <v>13</v>
      </c>
      <c r="B8" s="2"/>
      <c r="C8" s="3" t="str">
        <f>IF('Team Test'!C9=0,"",'Team Test'!C9)</f>
        <v/>
      </c>
      <c r="D8" s="2"/>
      <c r="E8" s="2" t="str" cm="1">
        <f t="array" ref="E8">IF(F8=0,"",_xlfn.XLOOKUP(F8,LISTS!$E$3:$E11,LISTS!$F$3:$F11))</f>
        <v/>
      </c>
      <c r="F8" s="2">
        <f>'Team Test'!D9</f>
        <v>0</v>
      </c>
      <c r="G8" s="2"/>
      <c r="H8" s="2" t="str" cm="1">
        <f t="array" ref="H8">IF(I8=0,"",_xlfn.XLOOKUP(I8,LISTS!$E$3:$E11,LISTS!$F$3:$F11))</f>
        <v/>
      </c>
      <c r="I8" s="2">
        <f>'Team Test'!E9</f>
        <v>0</v>
      </c>
      <c r="J8" s="2"/>
      <c r="K8" s="2" t="str" cm="1">
        <f t="array" ref="K8">IF(L8=0,"",_xlfn.XLOOKUP(L8,LISTS!$E$3:$E11,LISTS!$F$3:$F11))</f>
        <v/>
      </c>
      <c r="L8" s="2">
        <f>'Team Test'!F9</f>
        <v>0</v>
      </c>
      <c r="M8" s="2"/>
      <c r="N8" s="2" t="str" cm="1">
        <f t="array" ref="N8">IF(O8=0,"",_xlfn.XLOOKUP(O8,LISTS!$E$3:$E11,LISTS!$F$3:$F11))</f>
        <v/>
      </c>
      <c r="O8" s="2">
        <f>'Team Test'!G9</f>
        <v>0</v>
      </c>
      <c r="P8" s="2"/>
      <c r="Q8" s="2" t="str" cm="1">
        <f t="array" ref="Q8">IF(R8=0,"",_xlfn.XLOOKUP(R8,LISTS!$E$3:$E11,LISTS!$F$3:$F11))</f>
        <v/>
      </c>
      <c r="R8" s="2">
        <f>'Team Test'!H9</f>
        <v>0</v>
      </c>
      <c r="S8" s="2"/>
      <c r="T8" s="2" t="str" cm="1">
        <f t="array" ref="T8">IF(U8=0,"",_xlfn.XLOOKUP(U8,LISTS!$E$3:$E11,LISTS!$F$3:$F11))</f>
        <v/>
      </c>
      <c r="U8" s="2">
        <f>'Team Test'!I9</f>
        <v>0</v>
      </c>
    </row>
    <row r="9" spans="1:21">
      <c r="A9" s="2" t="s">
        <v>14</v>
      </c>
      <c r="B9" s="2"/>
      <c r="C9" s="3" t="str">
        <f>IF('Team Test'!C10=0,"",'Team Test'!C10)</f>
        <v/>
      </c>
      <c r="D9" s="2"/>
      <c r="E9" s="2" t="str" cm="1">
        <f t="array" ref="E9">IF(F9=0,"",_xlfn.XLOOKUP(F9,LISTS!$E$3:$E12,LISTS!$F$3:$F12))</f>
        <v/>
      </c>
      <c r="F9" s="2">
        <f>'Team Test'!D10</f>
        <v>0</v>
      </c>
      <c r="G9" s="2"/>
      <c r="H9" s="2" t="str" cm="1">
        <f t="array" ref="H9">IF(I9=0,"",_xlfn.XLOOKUP(I9,LISTS!$E$3:$E12,LISTS!$F$3:$F12))</f>
        <v/>
      </c>
      <c r="I9" s="2">
        <f>'Team Test'!E10</f>
        <v>0</v>
      </c>
      <c r="J9" s="2"/>
      <c r="K9" s="2" t="str" cm="1">
        <f t="array" ref="K9">IF(L9=0,"",_xlfn.XLOOKUP(L9,LISTS!$E$3:$E12,LISTS!$F$3:$F12))</f>
        <v/>
      </c>
      <c r="L9" s="2">
        <f>'Team Test'!F10</f>
        <v>0</v>
      </c>
      <c r="M9" s="2"/>
      <c r="N9" s="2" t="str" cm="1">
        <f t="array" ref="N9">IF(O9=0,"",_xlfn.XLOOKUP(O9,LISTS!$E$3:$E12,LISTS!$F$3:$F12))</f>
        <v/>
      </c>
      <c r="O9" s="2">
        <f>'Team Test'!G10</f>
        <v>0</v>
      </c>
      <c r="P9" s="2"/>
      <c r="Q9" s="2" t="str" cm="1">
        <f t="array" ref="Q9">IF(R9=0,"",_xlfn.XLOOKUP(R9,LISTS!$E$3:$E12,LISTS!$F$3:$F12))</f>
        <v/>
      </c>
      <c r="R9" s="2">
        <f>'Team Test'!H10</f>
        <v>0</v>
      </c>
      <c r="S9" s="2"/>
      <c r="T9" s="2" t="str" cm="1">
        <f t="array" ref="T9">IF(U9=0,"",_xlfn.XLOOKUP(U9,LISTS!$E$3:$E12,LISTS!$F$3:$F12))</f>
        <v/>
      </c>
      <c r="U9" s="2">
        <f>'Team Test'!I10</f>
        <v>0</v>
      </c>
    </row>
    <row r="10" spans="1:21">
      <c r="A10" s="2" t="s">
        <v>15</v>
      </c>
      <c r="B10" s="2"/>
      <c r="C10" s="3" t="str">
        <f>IF('Team Test'!C11=0,"",'Team Test'!C11)</f>
        <v/>
      </c>
      <c r="D10" s="2"/>
      <c r="E10" s="2" t="str" cm="1">
        <f t="array" ref="E10">IF(F10=0,"",_xlfn.XLOOKUP(F10,LISTS!$E$3:$E13,LISTS!$F$3:$F13))</f>
        <v/>
      </c>
      <c r="F10" s="2">
        <f>'Team Test'!D11</f>
        <v>0</v>
      </c>
      <c r="G10" s="2"/>
      <c r="H10" s="2" t="str" cm="1">
        <f t="array" ref="H10">IF(I10=0,"",_xlfn.XLOOKUP(I10,LISTS!$E$3:$E13,LISTS!$F$3:$F13))</f>
        <v/>
      </c>
      <c r="I10" s="2">
        <f>'Team Test'!E11</f>
        <v>0</v>
      </c>
      <c r="J10" s="2"/>
      <c r="K10" s="2" t="str" cm="1">
        <f t="array" ref="K10">IF(L10=0,"",_xlfn.XLOOKUP(L10,LISTS!$E$3:$E13,LISTS!$F$3:$F13))</f>
        <v/>
      </c>
      <c r="L10" s="2">
        <f>'Team Test'!F11</f>
        <v>0</v>
      </c>
      <c r="M10" s="2"/>
      <c r="N10" s="2" t="str" cm="1">
        <f t="array" ref="N10">IF(O10=0,"",_xlfn.XLOOKUP(O10,LISTS!$E$3:$E13,LISTS!$F$3:$F13))</f>
        <v/>
      </c>
      <c r="O10" s="2">
        <f>'Team Test'!G11</f>
        <v>0</v>
      </c>
      <c r="P10" s="2"/>
      <c r="Q10" s="2" t="str" cm="1">
        <f t="array" ref="Q10">IF(R10=0,"",_xlfn.XLOOKUP(R10,LISTS!$E$3:$E13,LISTS!$F$3:$F13))</f>
        <v/>
      </c>
      <c r="R10" s="2">
        <f>'Team Test'!H11</f>
        <v>0</v>
      </c>
      <c r="S10" s="2"/>
      <c r="T10" s="2" t="str" cm="1">
        <f t="array" ref="T10">IF(U10=0,"",_xlfn.XLOOKUP(U10,LISTS!$E$3:$E13,LISTS!$F$3:$F13))</f>
        <v/>
      </c>
      <c r="U10" s="2">
        <f>'Team Test'!I11</f>
        <v>0</v>
      </c>
    </row>
    <row r="11" spans="1:21">
      <c r="A11" s="2" t="s">
        <v>16</v>
      </c>
      <c r="B11" s="2"/>
      <c r="C11" s="3" t="str">
        <f>IF('Team Test'!C12=0,"",'Team Test'!C12)</f>
        <v/>
      </c>
      <c r="D11" s="2"/>
      <c r="E11" s="2" t="str" cm="1">
        <f t="array" ref="E11">IF(F11=0,"",_xlfn.XLOOKUP(F11,LISTS!$E$3:$E14,LISTS!$F$3:$F14))</f>
        <v/>
      </c>
      <c r="F11" s="2">
        <f>'Team Test'!D12</f>
        <v>0</v>
      </c>
      <c r="G11" s="2"/>
      <c r="H11" s="2" t="str" cm="1">
        <f t="array" ref="H11">IF(I11=0,"",_xlfn.XLOOKUP(I11,LISTS!$E$3:$E14,LISTS!$F$3:$F14))</f>
        <v/>
      </c>
      <c r="I11" s="2">
        <f>'Team Test'!E12</f>
        <v>0</v>
      </c>
      <c r="J11" s="2"/>
      <c r="K11" s="2" t="str" cm="1">
        <f t="array" ref="K11">IF(L11=0,"",_xlfn.XLOOKUP(L11,LISTS!$E$3:$E14,LISTS!$F$3:$F14))</f>
        <v/>
      </c>
      <c r="L11" s="2">
        <f>'Team Test'!F12</f>
        <v>0</v>
      </c>
      <c r="M11" s="2"/>
      <c r="N11" s="2" t="str" cm="1">
        <f t="array" ref="N11">IF(O11=0,"",_xlfn.XLOOKUP(O11,LISTS!$E$3:$E14,LISTS!$F$3:$F14))</f>
        <v/>
      </c>
      <c r="O11" s="2">
        <f>'Team Test'!G12</f>
        <v>0</v>
      </c>
      <c r="P11" s="2"/>
      <c r="Q11" s="2" t="str" cm="1">
        <f t="array" ref="Q11">IF(R11=0,"",_xlfn.XLOOKUP(R11,LISTS!$E$3:$E14,LISTS!$F$3:$F14))</f>
        <v/>
      </c>
      <c r="R11" s="2">
        <f>'Team Test'!H12</f>
        <v>0</v>
      </c>
      <c r="S11" s="2"/>
      <c r="T11" s="2" t="str" cm="1">
        <f t="array" ref="T11">IF(U11=0,"",_xlfn.XLOOKUP(U11,LISTS!$E$3:$E14,LISTS!$F$3:$F14))</f>
        <v/>
      </c>
      <c r="U11" s="2">
        <f>'Team Test'!I12</f>
        <v>0</v>
      </c>
    </row>
    <row r="12" spans="1:21">
      <c r="A12" s="2" t="s">
        <v>17</v>
      </c>
      <c r="B12" s="2"/>
      <c r="C12" s="3" t="str">
        <f>IF('Team Test'!C13=0,"",'Team Test'!C13)</f>
        <v/>
      </c>
      <c r="D12" s="2"/>
      <c r="E12" s="2" t="str" cm="1">
        <f t="array" ref="E12">IF(F12=0,"",_xlfn.XLOOKUP(F12,LISTS!$E$3:$E15,LISTS!$F$3:$F15))</f>
        <v/>
      </c>
      <c r="F12" s="2">
        <f>'Team Test'!D13</f>
        <v>0</v>
      </c>
      <c r="G12" s="2"/>
      <c r="H12" s="2" t="str" cm="1">
        <f t="array" ref="H12">IF(I12=0,"",_xlfn.XLOOKUP(I12,LISTS!$E$3:$E15,LISTS!$F$3:$F15))</f>
        <v/>
      </c>
      <c r="I12" s="2">
        <f>'Team Test'!E13</f>
        <v>0</v>
      </c>
      <c r="J12" s="2"/>
      <c r="K12" s="2" t="str" cm="1">
        <f t="array" ref="K12">IF(L12=0,"",_xlfn.XLOOKUP(L12,LISTS!$E$3:$E15,LISTS!$F$3:$F15))</f>
        <v/>
      </c>
      <c r="L12" s="2">
        <f>'Team Test'!F13</f>
        <v>0</v>
      </c>
      <c r="M12" s="2"/>
      <c r="N12" s="2" t="str" cm="1">
        <f t="array" ref="N12">IF(O12=0,"",_xlfn.XLOOKUP(O12,LISTS!$E$3:$E15,LISTS!$F$3:$F15))</f>
        <v/>
      </c>
      <c r="O12" s="2">
        <f>'Team Test'!G13</f>
        <v>0</v>
      </c>
      <c r="P12" s="2"/>
      <c r="Q12" s="2" t="str" cm="1">
        <f t="array" ref="Q12">IF(R12=0,"",_xlfn.XLOOKUP(R12,LISTS!$E$3:$E15,LISTS!$F$3:$F15))</f>
        <v/>
      </c>
      <c r="R12" s="2">
        <f>'Team Test'!H13</f>
        <v>0</v>
      </c>
      <c r="S12" s="2"/>
      <c r="T12" s="2" t="str" cm="1">
        <f t="array" ref="T12">IF(U12=0,"",_xlfn.XLOOKUP(U12,LISTS!$E$3:$E15,LISTS!$F$3:$F15))</f>
        <v/>
      </c>
      <c r="U12" s="2">
        <f>'Team Test'!I13</f>
        <v>0</v>
      </c>
    </row>
    <row r="13" spans="1:21">
      <c r="A13" s="2" t="s">
        <v>18</v>
      </c>
      <c r="B13" s="2"/>
      <c r="C13" s="3" t="str">
        <f>IF('Team Test'!C14=0,"",'Team Test'!C14)</f>
        <v/>
      </c>
      <c r="D13" s="2"/>
      <c r="E13" s="2" t="str" cm="1">
        <f t="array" ref="E13">IF(F13=0,"",_xlfn.XLOOKUP(F13,LISTS!$E$3:$E16,LISTS!$F$3:$F16))</f>
        <v/>
      </c>
      <c r="F13" s="2">
        <f>'Team Test'!D14</f>
        <v>0</v>
      </c>
      <c r="G13" s="2"/>
      <c r="H13" s="2" t="str" cm="1">
        <f t="array" ref="H13">IF(I13=0,"",_xlfn.XLOOKUP(I13,LISTS!$E$3:$E16,LISTS!$F$3:$F16))</f>
        <v/>
      </c>
      <c r="I13" s="2">
        <f>'Team Test'!E14</f>
        <v>0</v>
      </c>
      <c r="J13" s="2"/>
      <c r="K13" s="2" t="str" cm="1">
        <f t="array" ref="K13">IF(L13=0,"",_xlfn.XLOOKUP(L13,LISTS!$E$3:$E16,LISTS!$F$3:$F16))</f>
        <v/>
      </c>
      <c r="L13" s="2">
        <f>'Team Test'!F14</f>
        <v>0</v>
      </c>
      <c r="M13" s="2"/>
      <c r="N13" s="2" t="str" cm="1">
        <f t="array" ref="N13">IF(O13=0,"",_xlfn.XLOOKUP(O13,LISTS!$E$3:$E16,LISTS!$F$3:$F16))</f>
        <v/>
      </c>
      <c r="O13" s="2">
        <f>'Team Test'!G14</f>
        <v>0</v>
      </c>
      <c r="P13" s="2"/>
      <c r="Q13" s="2" t="str" cm="1">
        <f t="array" ref="Q13">IF(R13=0,"",_xlfn.XLOOKUP(R13,LISTS!$E$3:$E16,LISTS!$F$3:$F16))</f>
        <v/>
      </c>
      <c r="R13" s="2">
        <f>'Team Test'!H14</f>
        <v>0</v>
      </c>
      <c r="S13" s="2"/>
      <c r="T13" s="2" t="str" cm="1">
        <f t="array" ref="T13">IF(U13=0,"",_xlfn.XLOOKUP(U13,LISTS!$E$3:$E16,LISTS!$F$3:$F16))</f>
        <v/>
      </c>
      <c r="U13" s="2">
        <f>'Team Test'!I14</f>
        <v>0</v>
      </c>
    </row>
    <row r="14" spans="1:21">
      <c r="A14" s="2" t="s">
        <v>19</v>
      </c>
      <c r="B14" s="2"/>
      <c r="C14" s="3" t="str">
        <f>IF('Team Test'!C15=0,"",'Team Test'!C15)</f>
        <v/>
      </c>
      <c r="D14" s="2"/>
      <c r="E14" s="2" t="str" cm="1">
        <f t="array" ref="E14">IF(F14=0,"",_xlfn.XLOOKUP(F14,LISTS!$E$3:$E17,LISTS!$F$3:$F17))</f>
        <v/>
      </c>
      <c r="F14" s="2">
        <f>'Team Test'!D15</f>
        <v>0</v>
      </c>
      <c r="G14" s="2"/>
      <c r="H14" s="2" t="str" cm="1">
        <f t="array" ref="H14">IF(I14=0,"",_xlfn.XLOOKUP(I14,LISTS!$E$3:$E17,LISTS!$F$3:$F17))</f>
        <v/>
      </c>
      <c r="I14" s="2">
        <f>'Team Test'!E15</f>
        <v>0</v>
      </c>
      <c r="J14" s="2"/>
      <c r="K14" s="2" t="str" cm="1">
        <f t="array" ref="K14">IF(L14=0,"",_xlfn.XLOOKUP(L14,LISTS!$E$3:$E17,LISTS!$F$3:$F17))</f>
        <v/>
      </c>
      <c r="L14" s="2">
        <f>'Team Test'!F15</f>
        <v>0</v>
      </c>
      <c r="M14" s="2"/>
      <c r="N14" s="2" t="str" cm="1">
        <f t="array" ref="N14">IF(O14=0,"",_xlfn.XLOOKUP(O14,LISTS!$E$3:$E17,LISTS!$F$3:$F17))</f>
        <v/>
      </c>
      <c r="O14" s="2">
        <f>'Team Test'!G15</f>
        <v>0</v>
      </c>
      <c r="P14" s="2"/>
      <c r="Q14" s="2" t="str" cm="1">
        <f t="array" ref="Q14">IF(R14=0,"",_xlfn.XLOOKUP(R14,LISTS!$E$3:$E17,LISTS!$F$3:$F17))</f>
        <v/>
      </c>
      <c r="R14" s="2">
        <f>'Team Test'!H15</f>
        <v>0</v>
      </c>
      <c r="S14" s="2"/>
      <c r="T14" s="2" t="str" cm="1">
        <f t="array" ref="T14">IF(U14=0,"",_xlfn.XLOOKUP(U14,LISTS!$E$3:$E17,LISTS!$F$3:$F17))</f>
        <v/>
      </c>
      <c r="U14" s="2">
        <f>'Team Test'!I15</f>
        <v>0</v>
      </c>
    </row>
    <row r="15" spans="1:21">
      <c r="A15" s="2" t="s">
        <v>20</v>
      </c>
      <c r="B15" s="2"/>
      <c r="C15" s="3" t="str">
        <f>IF('Team Test'!C16=0,"",'Team Test'!C16)</f>
        <v/>
      </c>
      <c r="D15" s="2"/>
      <c r="E15" s="2" t="str" cm="1">
        <f t="array" ref="E15">IF(F15=0,"",_xlfn.XLOOKUP(F15,LISTS!$E$3:$E18,LISTS!$F$3:$F18))</f>
        <v/>
      </c>
      <c r="F15" s="2">
        <f>'Team Test'!D16</f>
        <v>0</v>
      </c>
      <c r="G15" s="2"/>
      <c r="H15" s="2" t="str" cm="1">
        <f t="array" ref="H15">IF(I15=0,"",_xlfn.XLOOKUP(I15,LISTS!$E$3:$E18,LISTS!$F$3:$F18))</f>
        <v/>
      </c>
      <c r="I15" s="2">
        <f>'Team Test'!E16</f>
        <v>0</v>
      </c>
      <c r="J15" s="2"/>
      <c r="K15" s="2" t="str" cm="1">
        <f t="array" ref="K15">IF(L15=0,"",_xlfn.XLOOKUP(L15,LISTS!$E$3:$E18,LISTS!$F$3:$F18))</f>
        <v/>
      </c>
      <c r="L15" s="2">
        <f>'Team Test'!F16</f>
        <v>0</v>
      </c>
      <c r="M15" s="2"/>
      <c r="N15" s="2" t="str" cm="1">
        <f t="array" ref="N15">IF(O15=0,"",_xlfn.XLOOKUP(O15,LISTS!$E$3:$E18,LISTS!$F$3:$F18))</f>
        <v/>
      </c>
      <c r="O15" s="2">
        <f>'Team Test'!G16</f>
        <v>0</v>
      </c>
      <c r="P15" s="2"/>
      <c r="Q15" s="2" t="str" cm="1">
        <f t="array" ref="Q15">IF(R15=0,"",_xlfn.XLOOKUP(R15,LISTS!$E$3:$E18,LISTS!$F$3:$F18))</f>
        <v/>
      </c>
      <c r="R15" s="2">
        <f>'Team Test'!H16</f>
        <v>0</v>
      </c>
      <c r="S15" s="2"/>
      <c r="T15" s="2" t="str" cm="1">
        <f t="array" ref="T15">IF(U15=0,"",_xlfn.XLOOKUP(U15,LISTS!$E$3:$E18,LISTS!$F$3:$F18))</f>
        <v/>
      </c>
      <c r="U15" s="2">
        <f>'Team Test'!I16</f>
        <v>0</v>
      </c>
    </row>
    <row r="16" spans="1:21">
      <c r="A16" s="2" t="s">
        <v>21</v>
      </c>
      <c r="B16" s="2"/>
      <c r="C16" s="3" t="str">
        <f>IF('Team Test'!C17=0,"",'Team Test'!C17)</f>
        <v/>
      </c>
      <c r="D16" s="2"/>
      <c r="E16" s="2" t="str" cm="1">
        <f t="array" ref="E16">IF(F16=0,"",_xlfn.XLOOKUP(F16,LISTS!$E$3:$E19,LISTS!$F$3:$F19))</f>
        <v/>
      </c>
      <c r="F16" s="2">
        <f>'Team Test'!D17</f>
        <v>0</v>
      </c>
      <c r="G16" s="2"/>
      <c r="H16" s="2" t="str" cm="1">
        <f t="array" ref="H16">IF(I16=0,"",_xlfn.XLOOKUP(I16,LISTS!$E$3:$E19,LISTS!$F$3:$F19))</f>
        <v/>
      </c>
      <c r="I16" s="2">
        <f>'Team Test'!E17</f>
        <v>0</v>
      </c>
      <c r="J16" s="2"/>
      <c r="K16" s="2" t="str" cm="1">
        <f t="array" ref="K16">IF(L16=0,"",_xlfn.XLOOKUP(L16,LISTS!$E$3:$E19,LISTS!$F$3:$F19))</f>
        <v/>
      </c>
      <c r="L16" s="2">
        <f>'Team Test'!F17</f>
        <v>0</v>
      </c>
      <c r="M16" s="2"/>
      <c r="N16" s="2" t="str" cm="1">
        <f t="array" ref="N16">IF(O16=0,"",_xlfn.XLOOKUP(O16,LISTS!$E$3:$E19,LISTS!$F$3:$F19))</f>
        <v/>
      </c>
      <c r="O16" s="2">
        <f>'Team Test'!G17</f>
        <v>0</v>
      </c>
      <c r="P16" s="2"/>
      <c r="Q16" s="2" t="str" cm="1">
        <f t="array" ref="Q16">IF(R16=0,"",_xlfn.XLOOKUP(R16,LISTS!$E$3:$E19,LISTS!$F$3:$F19))</f>
        <v/>
      </c>
      <c r="R16" s="2">
        <f>'Team Test'!H17</f>
        <v>0</v>
      </c>
      <c r="S16" s="2"/>
      <c r="T16" s="2" t="str" cm="1">
        <f t="array" ref="T16">IF(U16=0,"",_xlfn.XLOOKUP(U16,LISTS!$E$3:$E19,LISTS!$F$3:$F19))</f>
        <v/>
      </c>
      <c r="U16" s="2">
        <f>'Team Test'!I17</f>
        <v>0</v>
      </c>
    </row>
    <row r="17" spans="1:21">
      <c r="A17" s="2" t="s">
        <v>22</v>
      </c>
      <c r="B17" s="2"/>
      <c r="C17" s="3" t="str">
        <f>IF('Team Test'!C18=0,"",'Team Test'!C18)</f>
        <v/>
      </c>
      <c r="D17" s="2"/>
      <c r="E17" s="2" t="str" cm="1">
        <f t="array" ref="E17">IF(F17=0,"",_xlfn.XLOOKUP(F17,LISTS!$E$3:$E20,LISTS!$F$3:$F20))</f>
        <v/>
      </c>
      <c r="F17" s="2">
        <f>'Team Test'!D18</f>
        <v>0</v>
      </c>
      <c r="G17" s="2"/>
      <c r="H17" s="2" t="str" cm="1">
        <f t="array" ref="H17">IF(I17=0,"",_xlfn.XLOOKUP(I17,LISTS!$E$3:$E20,LISTS!$F$3:$F20))</f>
        <v/>
      </c>
      <c r="I17" s="2">
        <f>'Team Test'!E18</f>
        <v>0</v>
      </c>
      <c r="J17" s="2"/>
      <c r="K17" s="2" t="str" cm="1">
        <f t="array" ref="K17">IF(L17=0,"",_xlfn.XLOOKUP(L17,LISTS!$E$3:$E20,LISTS!$F$3:$F20))</f>
        <v/>
      </c>
      <c r="L17" s="2">
        <f>'Team Test'!F18</f>
        <v>0</v>
      </c>
      <c r="M17" s="2"/>
      <c r="N17" s="2" t="str" cm="1">
        <f t="array" ref="N17">IF(O17=0,"",_xlfn.XLOOKUP(O17,LISTS!$E$3:$E20,LISTS!$F$3:$F20))</f>
        <v/>
      </c>
      <c r="O17" s="2">
        <f>'Team Test'!G18</f>
        <v>0</v>
      </c>
      <c r="P17" s="2"/>
      <c r="Q17" s="2" t="str" cm="1">
        <f t="array" ref="Q17">IF(R17=0,"",_xlfn.XLOOKUP(R17,LISTS!$E$3:$E20,LISTS!$F$3:$F20))</f>
        <v/>
      </c>
      <c r="R17" s="2">
        <f>'Team Test'!H18</f>
        <v>0</v>
      </c>
      <c r="S17" s="2"/>
      <c r="T17" s="2" t="str" cm="1">
        <f t="array" ref="T17">IF(U17=0,"",_xlfn.XLOOKUP(U17,LISTS!$E$3:$E20,LISTS!$F$3:$F20))</f>
        <v/>
      </c>
      <c r="U17" s="2">
        <f>'Team Test'!I18</f>
        <v>0</v>
      </c>
    </row>
    <row r="18" spans="1:21">
      <c r="A18" s="2" t="s">
        <v>23</v>
      </c>
      <c r="B18" s="2"/>
      <c r="C18" s="3" t="str">
        <f>IF('Team Test'!C19=0,"",'Team Test'!C19)</f>
        <v/>
      </c>
      <c r="D18" s="2"/>
      <c r="E18" s="2" t="str" cm="1">
        <f t="array" ref="E18">IF(F18=0,"",_xlfn.XLOOKUP(F18,LISTS!$E$3:$E21,LISTS!$F$3:$F21))</f>
        <v/>
      </c>
      <c r="F18" s="2">
        <f>'Team Test'!D19</f>
        <v>0</v>
      </c>
      <c r="G18" s="2"/>
      <c r="H18" s="2" t="str" cm="1">
        <f t="array" ref="H18">IF(I18=0,"",_xlfn.XLOOKUP(I18,LISTS!$E$3:$E21,LISTS!$F$3:$F21))</f>
        <v/>
      </c>
      <c r="I18" s="2">
        <f>'Team Test'!E19</f>
        <v>0</v>
      </c>
      <c r="J18" s="2"/>
      <c r="K18" s="2" t="str" cm="1">
        <f t="array" ref="K18">IF(L18=0,"",_xlfn.XLOOKUP(L18,LISTS!$E$3:$E21,LISTS!$F$3:$F21))</f>
        <v/>
      </c>
      <c r="L18" s="2">
        <f>'Team Test'!F19</f>
        <v>0</v>
      </c>
      <c r="M18" s="2"/>
      <c r="N18" s="2" t="str" cm="1">
        <f t="array" ref="N18">IF(O18=0,"",_xlfn.XLOOKUP(O18,LISTS!$E$3:$E21,LISTS!$F$3:$F21))</f>
        <v/>
      </c>
      <c r="O18" s="2">
        <f>'Team Test'!G19</f>
        <v>0</v>
      </c>
      <c r="P18" s="2"/>
      <c r="Q18" s="2" t="str" cm="1">
        <f t="array" ref="Q18">IF(R18=0,"",_xlfn.XLOOKUP(R18,LISTS!$E$3:$E21,LISTS!$F$3:$F21))</f>
        <v/>
      </c>
      <c r="R18" s="2">
        <f>'Team Test'!H19</f>
        <v>0</v>
      </c>
      <c r="S18" s="2"/>
      <c r="T18" s="2" t="str" cm="1">
        <f t="array" ref="T18">IF(U18=0,"",_xlfn.XLOOKUP(U18,LISTS!$E$3:$E21,LISTS!$F$3:$F21))</f>
        <v/>
      </c>
      <c r="U18" s="2">
        <f>'Team Test'!I19</f>
        <v>0</v>
      </c>
    </row>
    <row r="19" spans="1:21">
      <c r="A19" s="2" t="s">
        <v>24</v>
      </c>
      <c r="B19" s="2"/>
      <c r="C19" s="3" t="str">
        <f>IF('Team Test'!C20=0,"",'Team Test'!C20)</f>
        <v/>
      </c>
      <c r="D19" s="2"/>
      <c r="E19" s="2" t="str" cm="1">
        <f t="array" ref="E19">IF(F19=0,"",_xlfn.XLOOKUP(F19,LISTS!$E$3:$E22,LISTS!$F$3:$F22))</f>
        <v/>
      </c>
      <c r="F19" s="2">
        <f>'Team Test'!D20</f>
        <v>0</v>
      </c>
      <c r="G19" s="2"/>
      <c r="H19" s="2" t="str" cm="1">
        <f t="array" ref="H19">IF(I19=0,"",_xlfn.XLOOKUP(I19,LISTS!$E$3:$E22,LISTS!$F$3:$F22))</f>
        <v/>
      </c>
      <c r="I19" s="2">
        <f>'Team Test'!E20</f>
        <v>0</v>
      </c>
      <c r="J19" s="2"/>
      <c r="K19" s="2" t="str" cm="1">
        <f t="array" ref="K19">IF(L19=0,"",_xlfn.XLOOKUP(L19,LISTS!$E$3:$E22,LISTS!$F$3:$F22))</f>
        <v/>
      </c>
      <c r="L19" s="2">
        <f>'Team Test'!F20</f>
        <v>0</v>
      </c>
      <c r="M19" s="2"/>
      <c r="N19" s="2" t="str" cm="1">
        <f t="array" ref="N19">IF(O19=0,"",_xlfn.XLOOKUP(O19,LISTS!$E$3:$E22,LISTS!$F$3:$F22))</f>
        <v/>
      </c>
      <c r="O19" s="2">
        <f>'Team Test'!G20</f>
        <v>0</v>
      </c>
      <c r="P19" s="2"/>
      <c r="Q19" s="2" t="str" cm="1">
        <f t="array" ref="Q19">IF(R19=0,"",_xlfn.XLOOKUP(R19,LISTS!$E$3:$E22,LISTS!$F$3:$F22))</f>
        <v/>
      </c>
      <c r="R19" s="2">
        <f>'Team Test'!H20</f>
        <v>0</v>
      </c>
      <c r="S19" s="2"/>
      <c r="T19" s="2" t="str" cm="1">
        <f t="array" ref="T19">IF(U19=0,"",_xlfn.XLOOKUP(U19,LISTS!$E$3:$E22,LISTS!$F$3:$F22))</f>
        <v/>
      </c>
      <c r="U19" s="2">
        <f>'Team Test'!I20</f>
        <v>0</v>
      </c>
    </row>
    <row r="20" spans="1:21">
      <c r="A20" s="2" t="s">
        <v>25</v>
      </c>
      <c r="B20" s="2"/>
      <c r="C20" s="3" t="str">
        <f>IF('Team Test'!C21=0,"",'Team Test'!C21)</f>
        <v/>
      </c>
      <c r="D20" s="2"/>
      <c r="E20" s="2" t="str" cm="1">
        <f t="array" ref="E20">IF(F20=0,"",_xlfn.XLOOKUP(F20,LISTS!$E$3:$E23,LISTS!$F$3:$F23))</f>
        <v/>
      </c>
      <c r="F20" s="2">
        <f>'Team Test'!D21</f>
        <v>0</v>
      </c>
      <c r="G20" s="2"/>
      <c r="H20" s="2" t="str" cm="1">
        <f t="array" ref="H20">IF(I20=0,"",_xlfn.XLOOKUP(I20,LISTS!$E$3:$E23,LISTS!$F$3:$F23))</f>
        <v/>
      </c>
      <c r="I20" s="2">
        <f>'Team Test'!E21</f>
        <v>0</v>
      </c>
      <c r="J20" s="2"/>
      <c r="K20" s="2" t="str" cm="1">
        <f t="array" ref="K20">IF(L20=0,"",_xlfn.XLOOKUP(L20,LISTS!$E$3:$E23,LISTS!$F$3:$F23))</f>
        <v/>
      </c>
      <c r="L20" s="2">
        <f>'Team Test'!F21</f>
        <v>0</v>
      </c>
      <c r="M20" s="2"/>
      <c r="N20" s="2" t="str" cm="1">
        <f t="array" ref="N20">IF(O20=0,"",_xlfn.XLOOKUP(O20,LISTS!$E$3:$E23,LISTS!$F$3:$F23))</f>
        <v/>
      </c>
      <c r="O20" s="2">
        <f>'Team Test'!G21</f>
        <v>0</v>
      </c>
      <c r="P20" s="2"/>
      <c r="Q20" s="2" t="str" cm="1">
        <f t="array" ref="Q20">IF(R20=0,"",_xlfn.XLOOKUP(R20,LISTS!$E$3:$E23,LISTS!$F$3:$F23))</f>
        <v/>
      </c>
      <c r="R20" s="2">
        <f>'Team Test'!H21</f>
        <v>0</v>
      </c>
      <c r="S20" s="2"/>
      <c r="T20" s="2" t="str" cm="1">
        <f t="array" ref="T20">IF(U20=0,"",_xlfn.XLOOKUP(U20,LISTS!$E$3:$E23,LISTS!$F$3:$F23))</f>
        <v/>
      </c>
      <c r="U20" s="2">
        <f>'Team Test'!I21</f>
        <v>0</v>
      </c>
    </row>
    <row r="21" spans="1:21">
      <c r="A21" s="2" t="s">
        <v>26</v>
      </c>
      <c r="B21" s="2"/>
      <c r="C21" s="3" t="str">
        <f>IF('Team Test'!C22=0,"",'Team Test'!C22)</f>
        <v/>
      </c>
      <c r="D21" s="2"/>
      <c r="E21" s="2" t="str" cm="1">
        <f t="array" ref="E21">IF(F21=0,"",_xlfn.XLOOKUP(F21,LISTS!$E$3:$E24,LISTS!$F$3:$F24))</f>
        <v/>
      </c>
      <c r="F21" s="2">
        <f>'Team Test'!D22</f>
        <v>0</v>
      </c>
      <c r="G21" s="2"/>
      <c r="H21" s="2" t="str" cm="1">
        <f t="array" ref="H21">IF(I21=0,"",_xlfn.XLOOKUP(I21,LISTS!$E$3:$E24,LISTS!$F$3:$F24))</f>
        <v/>
      </c>
      <c r="I21" s="2">
        <f>'Team Test'!E22</f>
        <v>0</v>
      </c>
      <c r="J21" s="2"/>
      <c r="K21" s="2" t="str" cm="1">
        <f t="array" ref="K21">IF(L21=0,"",_xlfn.XLOOKUP(L21,LISTS!$E$3:$E24,LISTS!$F$3:$F24))</f>
        <v/>
      </c>
      <c r="L21" s="2">
        <f>'Team Test'!F22</f>
        <v>0</v>
      </c>
      <c r="M21" s="2"/>
      <c r="N21" s="2" t="str" cm="1">
        <f t="array" ref="N21">IF(O21=0,"",_xlfn.XLOOKUP(O21,LISTS!$E$3:$E24,LISTS!$F$3:$F24))</f>
        <v/>
      </c>
      <c r="O21" s="2">
        <f>'Team Test'!G22</f>
        <v>0</v>
      </c>
      <c r="P21" s="2"/>
      <c r="Q21" s="2" t="str" cm="1">
        <f t="array" ref="Q21">IF(R21=0,"",_xlfn.XLOOKUP(R21,LISTS!$E$3:$E24,LISTS!$F$3:$F24))</f>
        <v/>
      </c>
      <c r="R21" s="2">
        <f>'Team Test'!H22</f>
        <v>0</v>
      </c>
      <c r="S21" s="2"/>
      <c r="T21" s="2" t="str" cm="1">
        <f t="array" ref="T21">IF(U21=0,"",_xlfn.XLOOKUP(U21,LISTS!$E$3:$E24,LISTS!$F$3:$F24))</f>
        <v/>
      </c>
      <c r="U21" s="2">
        <f>'Team Test'!I22</f>
        <v>0</v>
      </c>
    </row>
    <row r="22" spans="1:21">
      <c r="A22" s="2" t="s">
        <v>27</v>
      </c>
      <c r="B22" s="2"/>
      <c r="C22" s="3" t="str">
        <f>IF('Team Test'!C23=0,"",'Team Test'!C23)</f>
        <v/>
      </c>
      <c r="D22" s="2"/>
      <c r="E22" s="2" t="str" cm="1">
        <f t="array" ref="E22">IF(F22=0,"",_xlfn.XLOOKUP(F22,LISTS!$E$3:$E25,LISTS!$F$3:$F25))</f>
        <v/>
      </c>
      <c r="F22" s="2">
        <f>'Team Test'!D23</f>
        <v>0</v>
      </c>
      <c r="G22" s="2"/>
      <c r="H22" s="2" t="str" cm="1">
        <f t="array" ref="H22">IF(I22=0,"",_xlfn.XLOOKUP(I22,LISTS!$E$3:$E25,LISTS!$F$3:$F25))</f>
        <v/>
      </c>
      <c r="I22" s="2">
        <f>'Team Test'!E23</f>
        <v>0</v>
      </c>
      <c r="J22" s="2"/>
      <c r="K22" s="2" t="str" cm="1">
        <f t="array" ref="K22">IF(L22=0,"",_xlfn.XLOOKUP(L22,LISTS!$E$3:$E25,LISTS!$F$3:$F25))</f>
        <v/>
      </c>
      <c r="L22" s="2">
        <f>'Team Test'!F23</f>
        <v>0</v>
      </c>
      <c r="M22" s="2"/>
      <c r="N22" s="2" t="str" cm="1">
        <f t="array" ref="N22">IF(O22=0,"",_xlfn.XLOOKUP(O22,LISTS!$E$3:$E25,LISTS!$F$3:$F25))</f>
        <v/>
      </c>
      <c r="O22" s="2">
        <f>'Team Test'!G23</f>
        <v>0</v>
      </c>
      <c r="P22" s="2"/>
      <c r="Q22" s="2" t="str" cm="1">
        <f t="array" ref="Q22">IF(R22=0,"",_xlfn.XLOOKUP(R22,LISTS!$E$3:$E25,LISTS!$F$3:$F25))</f>
        <v/>
      </c>
      <c r="R22" s="2">
        <f>'Team Test'!H23</f>
        <v>0</v>
      </c>
      <c r="S22" s="2"/>
      <c r="T22" s="2" t="str" cm="1">
        <f t="array" ref="T22">IF(U22=0,"",_xlfn.XLOOKUP(U22,LISTS!$E$3:$E25,LISTS!$F$3:$F25))</f>
        <v/>
      </c>
      <c r="U22" s="2">
        <f>'Team Test'!I23</f>
        <v>0</v>
      </c>
    </row>
    <row r="23" spans="1:21">
      <c r="B23" s="8"/>
      <c r="C23">
        <f>COUNTA(C3:C22)-COUNTIFS(C3:C22,"")</f>
        <v>0</v>
      </c>
      <c r="D23" t="s">
        <v>41</v>
      </c>
      <c r="E23">
        <f>MAX(E3:E22)</f>
        <v>0</v>
      </c>
      <c r="H23">
        <f>MAX(H3:H22)</f>
        <v>0</v>
      </c>
      <c r="K23">
        <f>MAX(K3:K22)</f>
        <v>0</v>
      </c>
      <c r="L23" s="5" t="s">
        <v>42</v>
      </c>
      <c r="M23" s="5"/>
      <c r="N23">
        <f>MAX(N3:N22)</f>
        <v>0</v>
      </c>
      <c r="O23" s="5"/>
      <c r="P23" s="5"/>
      <c r="Q23" s="5">
        <f>MAX(Q3:Q22)</f>
        <v>0</v>
      </c>
      <c r="R23" s="5"/>
      <c r="S23" s="5"/>
      <c r="T23" s="5">
        <f>MAX(T3:T22)</f>
        <v>0</v>
      </c>
      <c r="U23" s="5"/>
    </row>
    <row r="24" spans="1:21" ht="15.75" thickBot="1">
      <c r="D24" t="s">
        <v>43</v>
      </c>
      <c r="E24" s="8">
        <f>MAX(E3:E22)-MIN(E3:E22)</f>
        <v>0</v>
      </c>
      <c r="H24" s="8">
        <f>MAX(H3:H22)-MIN(H3:H22)</f>
        <v>0</v>
      </c>
      <c r="K24" s="8">
        <f>MAX(K3:K22)-MIN(K3:K22)</f>
        <v>0</v>
      </c>
      <c r="N24" s="90">
        <f>MAX(N3:N22)-MIN(N3:N22)</f>
        <v>0</v>
      </c>
      <c r="Q24">
        <f>MAX(Q3:Q22)-MIN(Q3:Q22)</f>
        <v>0</v>
      </c>
      <c r="T24">
        <f>MAX(T3:T22)-MIN(T3:T22)</f>
        <v>0</v>
      </c>
    </row>
    <row r="25" spans="1:21" ht="30.15">
      <c r="A25" s="12" t="str">
        <f>"Does at least one person have competent skill in " &amp;F2</f>
        <v>Does at least one person have competent skill in INSERT SKILL HERE</v>
      </c>
      <c r="B25" s="18" t="str">
        <f>_xlfn.XLOOKUP(H25,LISTS!$C$3:$C$4,LISTS!$B$3:$B$4)</f>
        <v>No</v>
      </c>
      <c r="C25" s="23" t="str">
        <f xml:space="preserve"> "There are " &amp;E45 &amp; " team members who are either competent or expert in " &amp;F2</f>
        <v>There are 0 team members who are either competent or expert in INSERT SKILL HERE</v>
      </c>
      <c r="D25" t="s">
        <v>44</v>
      </c>
      <c r="E25">
        <f>SUM(E24,H24,K24,N24, Q24, T24)</f>
        <v>0</v>
      </c>
      <c r="F25" s="5"/>
      <c r="G25" s="5"/>
      <c r="H25">
        <f>IF(SUM(F43:F44)&gt;0,1,0)</f>
        <v>0</v>
      </c>
    </row>
    <row r="26" spans="1:21" ht="45.85" thickBot="1">
      <c r="A26" s="13" t="str">
        <f>"Is there a back up person with at least partial competence in " &amp;F2</f>
        <v>Is there a back up person with at least partial competence in INSERT SKILL HERE</v>
      </c>
      <c r="B26" s="19" t="str">
        <f>_xlfn.XLOOKUP(H26,LISTS!$C$3:$C$4,LISTS!$B$3:$B$4)</f>
        <v>No</v>
      </c>
      <c r="C26" s="24" t="str">
        <f xml:space="preserve"> "There are in total " &amp; F45 &amp; " additional team members who could act as back up that are partially competent or above"</f>
        <v>There are in total 0 additional team members who could act as back up that are partially competent or above</v>
      </c>
      <c r="F26" s="5"/>
      <c r="G26" s="5"/>
      <c r="H26">
        <f>IF(SUM(F45)&gt;0,1,0)</f>
        <v>0</v>
      </c>
    </row>
    <row r="27" spans="1:21" ht="30.15">
      <c r="A27" s="14" t="str">
        <f>"Does at least one person have competent skill in " &amp;I2</f>
        <v>Does at least one person have competent skill in INSERT SKILL HERE</v>
      </c>
      <c r="B27" s="20" t="str">
        <f>_xlfn.XLOOKUP(H27,LISTS!$C$3:$C$4,LISTS!$B$3:$B$4)</f>
        <v>No</v>
      </c>
      <c r="C27" s="25" t="str">
        <f xml:space="preserve"> "There are " &amp;H45 &amp; " team members who are either competent or expert in " &amp;I2</f>
        <v>There are 0 team members who are either competent or expert in INSERT SKILL HERE</v>
      </c>
      <c r="F27" s="5"/>
      <c r="G27" s="5"/>
      <c r="H27">
        <f>IF(SUM(I43:I44)&gt;0,1,0)</f>
        <v>0</v>
      </c>
    </row>
    <row r="28" spans="1:21" ht="45.85" thickBot="1">
      <c r="A28" s="15" t="str">
        <f>"Is there a back up person with at least partial competence in " &amp;I2</f>
        <v>Is there a back up person with at least partial competence in INSERT SKILL HERE</v>
      </c>
      <c r="B28" s="21" t="str">
        <f>_xlfn.XLOOKUP(H28,LISTS!$C$3:$C$4,LISTS!$B$3:$B$4)</f>
        <v>No</v>
      </c>
      <c r="C28" s="26" t="str">
        <f xml:space="preserve"> "There are in total " &amp; I45 &amp; " additional team members who could act as back up that are partially competent or above"</f>
        <v>There are in total 0 additional team members who could act as back up that are partially competent or above</v>
      </c>
      <c r="F28" s="5"/>
      <c r="G28" s="5"/>
      <c r="H28">
        <f>IF(SUM(I45)&gt;0,1,0)</f>
        <v>0</v>
      </c>
    </row>
    <row r="29" spans="1:21" ht="30.15">
      <c r="A29" s="16" t="str">
        <f>"Does at least one person have competent skill in " &amp;L2</f>
        <v>Does at least one person have competent skill in INSERT SKILL HERE</v>
      </c>
      <c r="B29" s="22" t="str">
        <f>_xlfn.XLOOKUP(H29,LISTS!$C$3:$C$4,LISTS!$B$3:$B$4)</f>
        <v>No</v>
      </c>
      <c r="C29" s="23" t="str">
        <f xml:space="preserve"> "There are " &amp;K45 &amp; " team members who are either competent or expert in " &amp;L2</f>
        <v>There are 0 team members who are either competent or expert in INSERT SKILL HERE</v>
      </c>
      <c r="F29" s="5"/>
      <c r="G29" s="5"/>
      <c r="H29">
        <f>IF(SUM(L43:L44)&gt;0,1,0)</f>
        <v>0</v>
      </c>
      <c r="L29">
        <f>IF(ISBLANK(M29),1,0)</f>
        <v>0</v>
      </c>
      <c r="M29">
        <v>2</v>
      </c>
    </row>
    <row r="30" spans="1:21" ht="45.85" thickBot="1">
      <c r="A30" s="13" t="str">
        <f>"Is there a back up person with at least partial competence in " &amp;L2</f>
        <v>Is there a back up person with at least partial competence in INSERT SKILL HERE</v>
      </c>
      <c r="B30" s="19" t="str">
        <f>_xlfn.XLOOKUP(H30,LISTS!$C$3:$C$4,LISTS!$B$3:$B$4)</f>
        <v>No</v>
      </c>
      <c r="C30" s="24" t="str">
        <f xml:space="preserve"> "There are in total " &amp; L45 &amp; " additional team members who could act as back up that are partially competent or above"</f>
        <v>There are in total 0 additional team members who could act as back up that are partially competent or above</v>
      </c>
      <c r="F30" s="5"/>
      <c r="G30" s="5"/>
      <c r="H30">
        <f>IF(SUM(L45)&gt;0,1,0)</f>
        <v>0</v>
      </c>
    </row>
    <row r="31" spans="1:21" ht="30.15">
      <c r="A31" s="14" t="str">
        <f>"Does at least one person have competent skill in " &amp;O2</f>
        <v>Does at least one person have competent skill in INSERT SKILL HERE</v>
      </c>
      <c r="B31" s="20" t="str">
        <f>_xlfn.XLOOKUP(H31,LISTS!$C$3:$C$4,LISTS!$B$3:$B$4)</f>
        <v>No</v>
      </c>
      <c r="C31" s="25" t="str">
        <f xml:space="preserve"> "There are " &amp;N45 &amp; " team members who are either competent or expert in " &amp;O2</f>
        <v>There are 0 team members who are either competent or expert in INSERT SKILL HERE</v>
      </c>
      <c r="F31" s="5"/>
      <c r="G31" s="5"/>
      <c r="H31">
        <f>IF(SUM(O43:O44)&gt;0,1,0)</f>
        <v>0</v>
      </c>
    </row>
    <row r="32" spans="1:21" ht="45.85" thickBot="1">
      <c r="A32" s="15" t="str">
        <f>"Is there a back up person with at least partial competence in " &amp;O2</f>
        <v>Is there a back up person with at least partial competence in INSERT SKILL HERE</v>
      </c>
      <c r="B32" s="21" t="str">
        <f>_xlfn.XLOOKUP(H32,LISTS!$C$3:$C$4,LISTS!$B$3:$B$4)</f>
        <v>No</v>
      </c>
      <c r="C32" s="26" t="str">
        <f xml:space="preserve"> "There are in total " &amp; O45 &amp; " additional team members who could act as back up that are partially competent or above"</f>
        <v>There are in total 0 additional team members who could act as back up that are partially competent or above</v>
      </c>
      <c r="F32" s="5" t="s">
        <v>36</v>
      </c>
      <c r="G32" s="5"/>
      <c r="H32">
        <f>IF(SUM(O45)&gt;0,1,0)</f>
        <v>0</v>
      </c>
    </row>
    <row r="33" spans="1:31" ht="30.3" customHeight="1" thickBot="1">
      <c r="A33" s="17" t="str">
        <f xml:space="preserve"> "Does at least one person have competent skill in  " &amp; R2</f>
        <v>Does at least one person have competent skill in  INSERT SKILL HERE</v>
      </c>
      <c r="B33" s="22" t="str">
        <f>_xlfn.XLOOKUP(H33,LISTS!$C$3:$C$4,LISTS!$B$3:$B$4)</f>
        <v>No</v>
      </c>
      <c r="C33" s="23" t="str">
        <f>"There are " &amp;Q45 &amp; " team members who are either competent or expert in " &amp;R2</f>
        <v>There are 0 team members who are either competent or expert in INSERT SKILL HERE</v>
      </c>
      <c r="F33" s="5"/>
      <c r="H33">
        <f>IF(SUM(R43:R44)&gt;0,1,0)</f>
        <v>0</v>
      </c>
    </row>
    <row r="34" spans="1:31" ht="45.85" customHeight="1" thickBot="1">
      <c r="A34" s="17" t="str">
        <f xml:space="preserve"> "Is there a back up person with at least partial competence in  " &amp; R2</f>
        <v>Is there a back up person with at least partial competence in  INSERT SKILL HERE</v>
      </c>
      <c r="B34" s="22" t="str">
        <f>_xlfn.XLOOKUP(H34,LISTS!$C$3:$C$4,LISTS!$B$3:$B$4)</f>
        <v>No</v>
      </c>
      <c r="C34" s="91" t="str">
        <f>"There are in total " &amp;R45 &amp; " additional team members who could act as back up that are partially competent or above"</f>
        <v>There are in total 0 additional team members who could act as back up that are partially competent or above</v>
      </c>
      <c r="F34" s="5"/>
      <c r="G34" s="5"/>
      <c r="H34">
        <f>IF(SUM(R45)&gt;0,1,0)</f>
        <v>0</v>
      </c>
    </row>
    <row r="35" spans="1:31" ht="30.3" customHeight="1" thickBot="1">
      <c r="A35" s="14" t="str">
        <f xml:space="preserve"> "Does at least one person have competent skill in " &amp; U2</f>
        <v>Does at least one person have competent skill in INSERT SKILL HERE</v>
      </c>
      <c r="B35" s="21" t="str">
        <f>_xlfn.XLOOKUP(H35,LISTS!$C$3:$C$4,LISTS!$B$3:$B$4)</f>
        <v>No</v>
      </c>
      <c r="C35" s="25" t="str">
        <f xml:space="preserve"> "There are " &amp;T45 &amp; " team members who are either competent or expert in " &amp; U2</f>
        <v>There are 0 team members who are either competent or expert in INSERT SKILL HERE</v>
      </c>
      <c r="E35" s="5" t="s">
        <v>36</v>
      </c>
      <c r="F35">
        <f>IF(C23&gt;0,V23/C23,0)</f>
        <v>0</v>
      </c>
      <c r="G35" s="5"/>
      <c r="H35">
        <f>IF(SUM(U43:U44)&gt;0,1,0)</f>
        <v>0</v>
      </c>
    </row>
    <row r="36" spans="1:31" ht="45.85" customHeight="1" thickBot="1">
      <c r="A36" s="15" t="str">
        <f xml:space="preserve"> "Is there a back up person with at least partial competence in " &amp; U2</f>
        <v>Is there a back up person with at least partial competence in INSERT SKILL HERE</v>
      </c>
      <c r="B36" s="21" t="str">
        <f>_xlfn.XLOOKUP(H36,LISTS!$C$3:$C$4,LISTS!$B$3:$B$4)</f>
        <v>No</v>
      </c>
      <c r="C36" s="26" t="str">
        <f>"There are in total " &amp; U45 &amp; " additional team members who could act as back up that are partially competent or above"</f>
        <v>There are in total 0 additional team members who could act as back up that are partially competent or above</v>
      </c>
      <c r="H36">
        <f>IF(SUM(U45)&gt;0,1,0)</f>
        <v>0</v>
      </c>
    </row>
    <row r="37" spans="1:31" ht="33.4" customHeight="1" thickBot="1">
      <c r="A37" s="91" t="s">
        <v>80</v>
      </c>
      <c r="B37" s="22" t="str">
        <f>IF(E25&gt;1,"Yes","No")</f>
        <v>No</v>
      </c>
      <c r="C37" s="91" t="s">
        <v>45</v>
      </c>
      <c r="F37" s="101" t="s">
        <v>46</v>
      </c>
      <c r="G37" s="102"/>
      <c r="H37" s="101" t="str">
        <f>IF(SUM(H25, H27,H29,H31,H33,H35)=6,"Yes","No")</f>
        <v>No</v>
      </c>
    </row>
    <row r="38" spans="1:31" ht="15.05" customHeight="1">
      <c r="F38" s="101" t="s">
        <v>48</v>
      </c>
      <c r="G38" s="101"/>
      <c r="H38" s="101" t="str">
        <f>IF(SUM(H26,H28,H30,H32,H34,H36)=6,"Yes","No")</f>
        <v>No</v>
      </c>
    </row>
    <row r="39" spans="1:31" ht="15.05" customHeight="1">
      <c r="C39" s="7"/>
    </row>
    <row r="40" spans="1:31">
      <c r="E40" t="s">
        <v>50</v>
      </c>
      <c r="F40" t="s">
        <v>51</v>
      </c>
      <c r="H40" t="s">
        <v>50</v>
      </c>
      <c r="I40" t="s">
        <v>51</v>
      </c>
      <c r="K40" t="s">
        <v>50</v>
      </c>
      <c r="L40" t="s">
        <v>51</v>
      </c>
      <c r="N40" t="s">
        <v>50</v>
      </c>
      <c r="O40" t="s">
        <v>51</v>
      </c>
      <c r="Q40" t="s">
        <v>50</v>
      </c>
      <c r="R40" t="s">
        <v>51</v>
      </c>
      <c r="T40" t="s">
        <v>50</v>
      </c>
      <c r="U40" t="s">
        <v>51</v>
      </c>
    </row>
    <row r="41" spans="1:31">
      <c r="C41" s="7"/>
      <c r="D41">
        <v>1</v>
      </c>
      <c r="E41" s="10">
        <f xml:space="preserve"> COUNTIFS( $E$3:$E$22,D41)</f>
        <v>0</v>
      </c>
      <c r="F41" s="10">
        <f t="shared" ref="F41:F43" si="0">COUNTIF(E41,"&gt;0")</f>
        <v>0</v>
      </c>
      <c r="H41" s="10">
        <f xml:space="preserve"> COUNTIFS( $H$3:$H$22,$D41)</f>
        <v>0</v>
      </c>
      <c r="I41" s="10">
        <f t="shared" ref="I41:I43" si="1">COUNTIF(H41,"&gt;0")</f>
        <v>0</v>
      </c>
      <c r="K41" s="10">
        <f xml:space="preserve"> COUNTIFS( $K$3:$K$22,$D41)</f>
        <v>0</v>
      </c>
      <c r="L41" s="10">
        <f t="shared" ref="L41:L43" si="2">COUNTIF(K41,"&gt;0")</f>
        <v>0</v>
      </c>
      <c r="N41" s="10">
        <f xml:space="preserve"> COUNTIFS( $N$3:$N$22,$D41)</f>
        <v>0</v>
      </c>
      <c r="O41" s="10">
        <f t="shared" ref="O41:O43" si="3">COUNTIF(N41,"&gt;0")</f>
        <v>0</v>
      </c>
      <c r="P41" s="10"/>
      <c r="Q41" s="10">
        <f xml:space="preserve"> COUNTIFS( $Q$3:$Q$22,$D41)</f>
        <v>0</v>
      </c>
      <c r="R41" s="10">
        <f>COUNTIF(Q41,"&gt;0")</f>
        <v>0</v>
      </c>
      <c r="S41" s="10"/>
      <c r="T41" s="10">
        <f xml:space="preserve"> COUNTIFS( $T$3:$T$22,$D41)</f>
        <v>0</v>
      </c>
      <c r="U41" s="10">
        <f>COUNTIF(T41,"&gt;0")</f>
        <v>0</v>
      </c>
    </row>
    <row r="42" spans="1:31">
      <c r="D42">
        <v>2</v>
      </c>
      <c r="E42" s="10">
        <f xml:space="preserve"> COUNTIFS( $E$3:$E$22,D42)</f>
        <v>0</v>
      </c>
      <c r="F42" s="10">
        <f t="shared" si="0"/>
        <v>0</v>
      </c>
      <c r="H42" s="10">
        <f t="shared" ref="H42:H44" si="4" xml:space="preserve"> COUNTIFS( $H$3:$H$22,$D42)</f>
        <v>0</v>
      </c>
      <c r="I42" s="10">
        <f t="shared" si="1"/>
        <v>0</v>
      </c>
      <c r="K42" s="10">
        <f t="shared" ref="K42:K44" si="5" xml:space="preserve"> COUNTIFS( $K$3:$K$22,$D42)</f>
        <v>0</v>
      </c>
      <c r="L42" s="10">
        <f t="shared" si="2"/>
        <v>0</v>
      </c>
      <c r="N42" s="10">
        <f t="shared" ref="N42:N44" si="6" xml:space="preserve"> COUNTIFS( $N$3:$N$22,$D42)</f>
        <v>0</v>
      </c>
      <c r="O42" s="10">
        <f t="shared" si="3"/>
        <v>0</v>
      </c>
      <c r="P42" s="10"/>
      <c r="Q42" s="10">
        <f t="shared" ref="Q42:Q45" si="7" xml:space="preserve"> COUNTIFS( $Q$3:$Q$22,$D42)</f>
        <v>0</v>
      </c>
      <c r="R42" s="10">
        <f>COUNTIF(Q42,"&gt;0")</f>
        <v>0</v>
      </c>
      <c r="S42" s="10"/>
      <c r="T42" s="10">
        <f t="shared" ref="T42:T45" si="8" xml:space="preserve"> COUNTIFS( $T$3:$T$22,$D42)</f>
        <v>0</v>
      </c>
      <c r="U42" s="10">
        <f>COUNTIF(T42,"&gt;0")</f>
        <v>0</v>
      </c>
    </row>
    <row r="43" spans="1:31">
      <c r="D43">
        <v>3</v>
      </c>
      <c r="E43" s="10">
        <f xml:space="preserve"> COUNTIFS( $E$3:$E$22,D43)</f>
        <v>0</v>
      </c>
      <c r="F43" s="10">
        <f t="shared" si="0"/>
        <v>0</v>
      </c>
      <c r="H43" s="10">
        <f t="shared" si="4"/>
        <v>0</v>
      </c>
      <c r="I43" s="10">
        <f t="shared" si="1"/>
        <v>0</v>
      </c>
      <c r="K43" s="10">
        <f t="shared" si="5"/>
        <v>0</v>
      </c>
      <c r="L43" s="10">
        <f t="shared" si="2"/>
        <v>0</v>
      </c>
      <c r="N43" s="10">
        <f t="shared" si="6"/>
        <v>0</v>
      </c>
      <c r="O43" s="10">
        <f t="shared" si="3"/>
        <v>0</v>
      </c>
      <c r="P43" s="10"/>
      <c r="Q43" s="10">
        <f t="shared" si="7"/>
        <v>0</v>
      </c>
      <c r="R43" s="10">
        <f>COUNTIF(Q43,"&gt;0")</f>
        <v>0</v>
      </c>
      <c r="S43" s="10"/>
      <c r="T43" s="10">
        <f t="shared" si="8"/>
        <v>0</v>
      </c>
      <c r="U43" s="10">
        <f>COUNTIF(T43,"&gt;0")</f>
        <v>0</v>
      </c>
    </row>
    <row r="44" spans="1:31">
      <c r="D44">
        <v>4</v>
      </c>
      <c r="E44" s="10">
        <f xml:space="preserve"> COUNTIFS( $E$3:$E$22,D44)</f>
        <v>0</v>
      </c>
      <c r="F44" s="10">
        <f>COUNTIF(E44,"&gt;0")</f>
        <v>0</v>
      </c>
      <c r="H44" s="10">
        <f t="shared" si="4"/>
        <v>0</v>
      </c>
      <c r="I44" s="10">
        <f>COUNTIF(H44,"&gt;0")</f>
        <v>0</v>
      </c>
      <c r="K44" s="10">
        <f t="shared" si="5"/>
        <v>0</v>
      </c>
      <c r="L44" s="10">
        <f>COUNTIF(K44,"&gt;0")</f>
        <v>0</v>
      </c>
      <c r="N44" s="10">
        <f t="shared" si="6"/>
        <v>0</v>
      </c>
      <c r="O44" s="10">
        <f>COUNTIF(N44,"&gt;0")</f>
        <v>0</v>
      </c>
      <c r="P44" s="10"/>
      <c r="Q44" s="10">
        <f t="shared" si="7"/>
        <v>0</v>
      </c>
      <c r="R44" s="10">
        <f>COUNTIF(Q44,"&gt;0")</f>
        <v>0</v>
      </c>
      <c r="S44" s="10"/>
      <c r="T44" s="10">
        <f t="shared" si="8"/>
        <v>0</v>
      </c>
      <c r="U44" s="10">
        <f>COUNTIF(T44,"&gt;0")</f>
        <v>0</v>
      </c>
      <c r="AE44" t="s">
        <v>52</v>
      </c>
    </row>
    <row r="45" spans="1:31">
      <c r="E45" s="11">
        <f>SUM(E43:E44)</f>
        <v>0</v>
      </c>
      <c r="F45">
        <f>IF(SUM(E42:E44)-1&lt;0,0,SUM(E42:E44)-1)</f>
        <v>0</v>
      </c>
      <c r="H45" s="11">
        <f>SUM(H43:H44)</f>
        <v>0</v>
      </c>
      <c r="I45">
        <f>IF(SUM(H42:H44)-1&lt;0,0,SUM(H42:H44)-1)</f>
        <v>0</v>
      </c>
      <c r="K45" s="11">
        <f>SUM(K43:K44)</f>
        <v>0</v>
      </c>
      <c r="L45">
        <f>IF(SUM(K42:K44)-1&lt;0,0,SUM(K42:K44)-1)</f>
        <v>0</v>
      </c>
      <c r="N45" s="11">
        <f>SUM(N43:N44)</f>
        <v>0</v>
      </c>
      <c r="O45">
        <f>IF(SUM(N42:N44)-1&lt;0,0,SUM(N42:N44)-1)</f>
        <v>0</v>
      </c>
      <c r="Q45" s="11">
        <f t="shared" si="7"/>
        <v>0</v>
      </c>
      <c r="R45">
        <f>IF(SUM(Q42:Q44)-1&lt;0,0,SUM(Q42:Q44)-1)</f>
        <v>0</v>
      </c>
      <c r="S45" s="11"/>
      <c r="T45" s="11">
        <f t="shared" si="8"/>
        <v>0</v>
      </c>
      <c r="U45">
        <f>IF(SUM(T42:T44)-1&lt;0,0,SUM(T42:T44)-1)</f>
        <v>0</v>
      </c>
      <c r="AB45" s="1">
        <v>1</v>
      </c>
      <c r="AC45" s="1"/>
      <c r="AD45" s="1">
        <v>1</v>
      </c>
      <c r="AE45" t="s">
        <v>53</v>
      </c>
    </row>
    <row r="46" spans="1:31">
      <c r="AB46" s="1">
        <v>2</v>
      </c>
      <c r="AC46" s="1"/>
      <c r="AD46" s="1">
        <v>2</v>
      </c>
      <c r="AE46" t="s">
        <v>54</v>
      </c>
    </row>
    <row r="47" spans="1:31">
      <c r="AB47" s="1">
        <v>3</v>
      </c>
      <c r="AC47" s="1"/>
      <c r="AD47" s="1">
        <v>3</v>
      </c>
      <c r="AE47" t="s">
        <v>55</v>
      </c>
    </row>
    <row r="48" spans="1:31">
      <c r="AB48" s="1">
        <v>4</v>
      </c>
      <c r="AC48" s="1"/>
      <c r="AD48" s="1">
        <v>4</v>
      </c>
      <c r="AE48" t="s">
        <v>47</v>
      </c>
    </row>
    <row r="49" spans="28:31">
      <c r="AB49" s="1">
        <v>5</v>
      </c>
      <c r="AC49" s="1"/>
      <c r="AD49" s="1">
        <v>5</v>
      </c>
      <c r="AE49" t="s">
        <v>49</v>
      </c>
    </row>
  </sheetData>
  <sheetProtection algorithmName="SHA-512" hashValue="zVuwdn51Av8IaUG4fdwvSCvwimKZlSELBsvM2Ftqp8de7I22iPZGqpGT0u2e8UHlv2TQq9cLdmQ47styOZld0g==" saltValue="Gy+5bF6dLKUCR0OvL98nQw==" spinCount="100000" sheet="1" objects="1" scenarios="1"/>
  <conditionalFormatting sqref="AB45:AB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:AC4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:AD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5688-26ED-4F37-A376-2BF553C8ABED}">
  <dimension ref="A1:AE49"/>
  <sheetViews>
    <sheetView workbookViewId="0">
      <selection activeCell="B23" sqref="B23"/>
    </sheetView>
  </sheetViews>
  <sheetFormatPr defaultRowHeight="15.05"/>
  <cols>
    <col min="1" max="1" width="59.5546875" customWidth="1"/>
    <col min="2" max="2" width="16" customWidth="1"/>
    <col min="3" max="3" width="35.88671875" customWidth="1"/>
    <col min="4" max="4" width="7.6640625" bestFit="1" customWidth="1"/>
    <col min="5" max="5" width="10.109375" bestFit="1" customWidth="1"/>
    <col min="6" max="6" width="18.33203125" bestFit="1" customWidth="1"/>
    <col min="7" max="7" width="5.33203125" customWidth="1"/>
    <col min="8" max="8" width="10.109375" bestFit="1" customWidth="1"/>
    <col min="9" max="9" width="18.33203125" bestFit="1" customWidth="1"/>
    <col min="10" max="10" width="5.6640625" customWidth="1"/>
    <col min="11" max="11" width="10.109375" bestFit="1" customWidth="1"/>
    <col min="12" max="12" width="21.88671875" customWidth="1"/>
    <col min="13" max="13" width="6" customWidth="1"/>
    <col min="14" max="14" width="10.109375" bestFit="1" customWidth="1"/>
    <col min="15" max="15" width="21.88671875" customWidth="1"/>
    <col min="16" max="16" width="6" customWidth="1"/>
    <col min="17" max="17" width="10.109375" customWidth="1"/>
    <col min="18" max="18" width="21.88671875" customWidth="1"/>
    <col min="19" max="19" width="6" customWidth="1"/>
    <col min="20" max="20" width="10.109375" customWidth="1"/>
    <col min="21" max="21" width="21.88671875" customWidth="1"/>
    <col min="22" max="22" width="10.33203125" bestFit="1" customWidth="1"/>
    <col min="23" max="23" width="12" bestFit="1" customWidth="1"/>
    <col min="24" max="24" width="10.33203125" bestFit="1" customWidth="1"/>
    <col min="25" max="25" width="12" bestFit="1" customWidth="1"/>
    <col min="26" max="26" width="10.33203125" bestFit="1" customWidth="1"/>
    <col min="27" max="27" width="12" bestFit="1" customWidth="1"/>
    <col min="28" max="28" width="10.33203125" bestFit="1" customWidth="1"/>
    <col min="29" max="29" width="11.44140625" bestFit="1" customWidth="1"/>
    <col min="30" max="30" width="14.5546875" customWidth="1"/>
    <col min="31" max="31" width="72.33203125" bestFit="1" customWidth="1"/>
  </cols>
  <sheetData>
    <row r="1" spans="1:21">
      <c r="A1" s="2"/>
      <c r="B1" s="2"/>
      <c r="C1" s="6" t="s">
        <v>37</v>
      </c>
      <c r="D1" s="4"/>
      <c r="E1" s="4" t="s">
        <v>38</v>
      </c>
      <c r="F1" s="4" t="s">
        <v>39</v>
      </c>
      <c r="G1" s="4"/>
      <c r="H1" s="4" t="s">
        <v>38</v>
      </c>
      <c r="I1" s="4" t="s">
        <v>65</v>
      </c>
      <c r="J1" s="4"/>
      <c r="K1" s="4" t="s">
        <v>38</v>
      </c>
      <c r="L1" s="4" t="s">
        <v>66</v>
      </c>
      <c r="M1" s="4"/>
      <c r="N1" s="4" t="s">
        <v>38</v>
      </c>
      <c r="O1" s="4" t="s">
        <v>67</v>
      </c>
      <c r="P1" s="4"/>
      <c r="Q1" s="4" t="s">
        <v>38</v>
      </c>
      <c r="R1" s="4" t="s">
        <v>40</v>
      </c>
      <c r="S1" s="4"/>
      <c r="T1" s="4" t="s">
        <v>38</v>
      </c>
      <c r="U1" s="4" t="s">
        <v>63</v>
      </c>
    </row>
    <row r="2" spans="1:21">
      <c r="A2" s="2"/>
      <c r="B2" s="2"/>
      <c r="C2" s="2"/>
      <c r="D2" s="3"/>
      <c r="E2" s="3"/>
      <c r="F2" s="3" t="str">
        <f>'Example Team Test'!$D$2</f>
        <v>PROJECT MANAGEMENT</v>
      </c>
      <c r="G2" s="3"/>
      <c r="H2" s="3"/>
      <c r="I2" s="3" t="str">
        <f>'Example Team Test'!$E$2</f>
        <v>EXCEL SPREADSHEETS</v>
      </c>
      <c r="J2" s="3"/>
      <c r="K2" s="3"/>
      <c r="L2" s="3" t="str">
        <f>'Example Team Test'!$F$2</f>
        <v>CUSTOMER SERVICE</v>
      </c>
      <c r="M2" s="3"/>
      <c r="N2" s="3"/>
      <c r="O2" s="3" t="str">
        <f>'Example Team Test'!$G$2</f>
        <v>TIME MANAGEMENT</v>
      </c>
      <c r="P2" s="3"/>
      <c r="Q2" s="3"/>
      <c r="R2" s="3" t="str">
        <f>'Example Team Test'!$H$2</f>
        <v>MENTORING</v>
      </c>
      <c r="S2" s="3"/>
      <c r="T2" s="3"/>
      <c r="U2" s="3" t="str">
        <f>'Example Team Test'!$I$2</f>
        <v>COMMUNICATION</v>
      </c>
    </row>
    <row r="3" spans="1:21">
      <c r="A3" s="2" t="s">
        <v>8</v>
      </c>
      <c r="B3" s="2"/>
      <c r="C3" s="3" t="str">
        <f>IF('Example Team Test'!C4=0,"",'Example Team Test'!C4)</f>
        <v>Jackie</v>
      </c>
      <c r="D3" s="2"/>
      <c r="E3" s="2" cm="1">
        <f t="array" ref="E3">IF(F3=0,"",_xlfn.XLOOKUP(F3,LISTS!$E$3:$E6,LISTS!$F$3:$F6))</f>
        <v>2</v>
      </c>
      <c r="F3" s="2" t="str">
        <f>'Example Team Test'!D4</f>
        <v>Partially competent</v>
      </c>
      <c r="G3" s="2"/>
      <c r="H3" s="2" cm="1">
        <f t="array" ref="H3">IF(I3=0,"",_xlfn.XLOOKUP(I3,LISTS!$E$3:$E6,LISTS!$F$3:$F6))</f>
        <v>1</v>
      </c>
      <c r="I3" s="2" t="str">
        <f>'Example Team Test'!E4</f>
        <v>Not competent</v>
      </c>
      <c r="J3" s="2"/>
      <c r="K3" s="2" cm="1">
        <f t="array" ref="K3">IF(L3=0,"",_xlfn.XLOOKUP(L3,LISTS!$E$3:$E6,LISTS!$F$3:$F6))</f>
        <v>1</v>
      </c>
      <c r="L3" s="2" t="str">
        <f>'Example Team Test'!F4</f>
        <v>Not competent</v>
      </c>
      <c r="M3" s="2"/>
      <c r="N3" s="2" cm="1">
        <f t="array" ref="N3">IF(O3=0,"",_xlfn.XLOOKUP(O3,LISTS!$E$3:$E6,LISTS!$F$3:$F6))</f>
        <v>2</v>
      </c>
      <c r="O3" s="2" t="str">
        <f>'Example Team Test'!G4</f>
        <v>Partially competent</v>
      </c>
      <c r="P3" s="2"/>
      <c r="Q3" s="2" cm="1">
        <f t="array" ref="Q3">IF(R3=0,"",_xlfn.XLOOKUP(R3,LISTS!$E$3:$E6,LISTS!$F$3:$F6))</f>
        <v>1</v>
      </c>
      <c r="R3" s="2" t="str">
        <f>'Example Team Test'!H4</f>
        <v>Not competent</v>
      </c>
      <c r="S3" s="2"/>
      <c r="T3" s="2" cm="1">
        <f t="array" ref="T3">IF(U3=0,"",_xlfn.XLOOKUP(U3,LISTS!$E$3:$E6,LISTS!$F$3:$F6))</f>
        <v>1</v>
      </c>
      <c r="U3" s="2" t="str">
        <f>'Example Team Test'!I4</f>
        <v>Not competent</v>
      </c>
    </row>
    <row r="4" spans="1:21">
      <c r="A4" s="2" t="s">
        <v>9</v>
      </c>
      <c r="B4" s="2"/>
      <c r="C4" s="3" t="str">
        <f>IF('Example Team Test'!C5=0,"",'Example Team Test'!C5)</f>
        <v>George</v>
      </c>
      <c r="D4" s="2"/>
      <c r="E4" s="2" cm="1">
        <f t="array" ref="E4">IF(F4=0,"",_xlfn.XLOOKUP(F4,LISTS!$E$3:$E7,LISTS!$F$3:$F7))</f>
        <v>3</v>
      </c>
      <c r="F4" s="2" t="str">
        <f>'Example Team Test'!D5</f>
        <v>Competent</v>
      </c>
      <c r="G4" s="2"/>
      <c r="H4" s="2" cm="1">
        <f t="array" ref="H4">IF(I4=0,"",_xlfn.XLOOKUP(I4,LISTS!$E$3:$E7,LISTS!$F$3:$F7))</f>
        <v>1</v>
      </c>
      <c r="I4" s="2" t="str">
        <f>'Example Team Test'!E5</f>
        <v>Not competent</v>
      </c>
      <c r="J4" s="2"/>
      <c r="K4" s="2" cm="1">
        <f t="array" ref="K4">IF(L4=0,"",_xlfn.XLOOKUP(L4,LISTS!$E$3:$E7,LISTS!$F$3:$F7))</f>
        <v>2</v>
      </c>
      <c r="L4" s="2" t="str">
        <f>'Example Team Test'!F5</f>
        <v>Partially competent</v>
      </c>
      <c r="M4" s="2"/>
      <c r="N4" s="2" cm="1">
        <f t="array" ref="N4">IF(O4=0,"",_xlfn.XLOOKUP(O4,LISTS!$E$3:$E7,LISTS!$F$3:$F7))</f>
        <v>3</v>
      </c>
      <c r="O4" s="2" t="str">
        <f>'Example Team Test'!G5</f>
        <v>Competent</v>
      </c>
      <c r="P4" s="2"/>
      <c r="Q4" s="2" cm="1">
        <f t="array" ref="Q4">IF(R4=0,"",_xlfn.XLOOKUP(R4,LISTS!$E$3:$E7,LISTS!$F$3:$F7))</f>
        <v>1</v>
      </c>
      <c r="R4" s="2" t="str">
        <f>'Example Team Test'!H5</f>
        <v>Not competent</v>
      </c>
      <c r="S4" s="2"/>
      <c r="T4" s="2" cm="1">
        <f t="array" ref="T4">IF(U4=0,"",_xlfn.XLOOKUP(U4,LISTS!$E$3:$E7,LISTS!$F$3:$F7))</f>
        <v>1</v>
      </c>
      <c r="U4" s="2" t="str">
        <f>'Example Team Test'!I5</f>
        <v>Not competent</v>
      </c>
    </row>
    <row r="5" spans="1:21">
      <c r="A5" s="2" t="s">
        <v>10</v>
      </c>
      <c r="B5" s="2"/>
      <c r="C5" s="3" t="str">
        <f>IF('Example Team Test'!C6=0,"",'Example Team Test'!C6)</f>
        <v>Mathias</v>
      </c>
      <c r="D5" s="2"/>
      <c r="E5" s="2" cm="1">
        <f t="array" ref="E5">IF(F5=0,"",_xlfn.XLOOKUP(F5,LISTS!$E$3:$E8,LISTS!$F$3:$F8))</f>
        <v>4</v>
      </c>
      <c r="F5" s="2" t="str">
        <f>'Example Team Test'!D6</f>
        <v>Expert</v>
      </c>
      <c r="G5" s="2"/>
      <c r="H5" s="2" cm="1">
        <f t="array" ref="H5">IF(I5=0,"",_xlfn.XLOOKUP(I5,LISTS!$E$3:$E8,LISTS!$F$3:$F8))</f>
        <v>1</v>
      </c>
      <c r="I5" s="2" t="str">
        <f>'Example Team Test'!E6</f>
        <v>Not competent</v>
      </c>
      <c r="J5" s="2"/>
      <c r="K5" s="2" cm="1">
        <f t="array" ref="K5">IF(L5=0,"",_xlfn.XLOOKUP(L5,LISTS!$E$3:$E8,LISTS!$F$3:$F8))</f>
        <v>2</v>
      </c>
      <c r="L5" s="2" t="str">
        <f>'Example Team Test'!F6</f>
        <v>Partially competent</v>
      </c>
      <c r="M5" s="2"/>
      <c r="N5" s="2" cm="1">
        <f t="array" ref="N5">IF(O5=0,"",_xlfn.XLOOKUP(O5,LISTS!$E$3:$E8,LISTS!$F$3:$F8))</f>
        <v>3</v>
      </c>
      <c r="O5" s="2" t="str">
        <f>'Example Team Test'!G6</f>
        <v>Competent</v>
      </c>
      <c r="P5" s="2"/>
      <c r="Q5" s="2" cm="1">
        <f t="array" ref="Q5">IF(R5=0,"",_xlfn.XLOOKUP(R5,LISTS!$E$3:$E8,LISTS!$F$3:$F8))</f>
        <v>2</v>
      </c>
      <c r="R5" s="2" t="str">
        <f>'Example Team Test'!H6</f>
        <v>Partially competent</v>
      </c>
      <c r="S5" s="2"/>
      <c r="T5" s="2" cm="1">
        <f t="array" ref="T5">IF(U5=0,"",_xlfn.XLOOKUP(U5,LISTS!$E$3:$E8,LISTS!$F$3:$F8))</f>
        <v>1</v>
      </c>
      <c r="U5" s="2" t="str">
        <f>'Example Team Test'!I6</f>
        <v>Not competent</v>
      </c>
    </row>
    <row r="6" spans="1:21">
      <c r="A6" s="2" t="s">
        <v>11</v>
      </c>
      <c r="B6" s="2"/>
      <c r="C6" s="3" t="str">
        <f>IF('Example Team Test'!C7=0,"",'Example Team Test'!C7)</f>
        <v>Lucia</v>
      </c>
      <c r="D6" s="2"/>
      <c r="E6" s="2" cm="1">
        <f t="array" ref="E6">IF(F6=0,"",_xlfn.XLOOKUP(F6,LISTS!$E$3:$E9,LISTS!$F$3:$F9))</f>
        <v>2</v>
      </c>
      <c r="F6" s="2" t="str">
        <f>'Example Team Test'!D7</f>
        <v>Partially competent</v>
      </c>
      <c r="G6" s="2"/>
      <c r="H6" s="2" cm="1">
        <f t="array" ref="H6">IF(I6=0,"",_xlfn.XLOOKUP(I6,LISTS!$E$3:$E9,LISTS!$F$3:$F9))</f>
        <v>1</v>
      </c>
      <c r="I6" s="2" t="str">
        <f>'Example Team Test'!E7</f>
        <v>Not competent</v>
      </c>
      <c r="J6" s="2"/>
      <c r="K6" s="2" cm="1">
        <f t="array" ref="K6">IF(L6=0,"",_xlfn.XLOOKUP(L6,LISTS!$E$3:$E9,LISTS!$F$3:$F9))</f>
        <v>2</v>
      </c>
      <c r="L6" s="2" t="str">
        <f>'Example Team Test'!F7</f>
        <v>Partially competent</v>
      </c>
      <c r="M6" s="2"/>
      <c r="N6" s="2" cm="1">
        <f t="array" ref="N6">IF(O6=0,"",_xlfn.XLOOKUP(O6,LISTS!$E$3:$E9,LISTS!$F$3:$F9))</f>
        <v>3</v>
      </c>
      <c r="O6" s="2" t="str">
        <f>'Example Team Test'!G7</f>
        <v>Competent</v>
      </c>
      <c r="P6" s="2"/>
      <c r="Q6" s="2" cm="1">
        <f t="array" ref="Q6">IF(R6=0,"",_xlfn.XLOOKUP(R6,LISTS!$E$3:$E9,LISTS!$F$3:$F9))</f>
        <v>1</v>
      </c>
      <c r="R6" s="2" t="str">
        <f>'Example Team Test'!H7</f>
        <v>Not competent</v>
      </c>
      <c r="S6" s="2"/>
      <c r="T6" s="2" cm="1">
        <f t="array" ref="T6">IF(U6=0,"",_xlfn.XLOOKUP(U6,LISTS!$E$3:$E9,LISTS!$F$3:$F9))</f>
        <v>2</v>
      </c>
      <c r="U6" s="2" t="str">
        <f>'Example Team Test'!I7</f>
        <v>Partially competent</v>
      </c>
    </row>
    <row r="7" spans="1:21">
      <c r="A7" s="2" t="s">
        <v>12</v>
      </c>
      <c r="B7" s="2"/>
      <c r="C7" s="3" t="str">
        <f>IF('Example Team Test'!C8=0,"",'Example Team Test'!C8)</f>
        <v>Shazia</v>
      </c>
      <c r="D7" s="2"/>
      <c r="E7" s="2" cm="1">
        <f t="array" ref="E7">IF(F7=0,"",_xlfn.XLOOKUP(F7,LISTS!$E$3:$E10,LISTS!$F$3:$F10))</f>
        <v>2</v>
      </c>
      <c r="F7" s="2" t="str">
        <f>'Example Team Test'!D8</f>
        <v>Partially competent</v>
      </c>
      <c r="G7" s="2"/>
      <c r="H7" s="2" cm="1">
        <f t="array" ref="H7">IF(I7=0,"",_xlfn.XLOOKUP(I7,LISTS!$E$3:$E10,LISTS!$F$3:$F10))</f>
        <v>1</v>
      </c>
      <c r="I7" s="2" t="str">
        <f>'Example Team Test'!E8</f>
        <v>Not competent</v>
      </c>
      <c r="J7" s="2"/>
      <c r="K7" s="2" cm="1">
        <f t="array" ref="K7">IF(L7=0,"",_xlfn.XLOOKUP(L7,LISTS!$E$3:$E10,LISTS!$F$3:$F10))</f>
        <v>3</v>
      </c>
      <c r="L7" s="2" t="str">
        <f>'Example Team Test'!F8</f>
        <v>Competent</v>
      </c>
      <c r="M7" s="2"/>
      <c r="N7" s="2" cm="1">
        <f t="array" ref="N7">IF(O7=0,"",_xlfn.XLOOKUP(O7,LISTS!$E$3:$E10,LISTS!$F$3:$F10))</f>
        <v>4</v>
      </c>
      <c r="O7" s="2" t="str">
        <f>'Example Team Test'!G8</f>
        <v>Expert</v>
      </c>
      <c r="P7" s="2"/>
      <c r="Q7" s="2" cm="1">
        <f t="array" ref="Q7">IF(R7=0,"",_xlfn.XLOOKUP(R7,LISTS!$E$3:$E10,LISTS!$F$3:$F10))</f>
        <v>1</v>
      </c>
      <c r="R7" s="2" t="str">
        <f>'Example Team Test'!H8</f>
        <v>Not competent</v>
      </c>
      <c r="S7" s="2"/>
      <c r="T7" s="2" cm="1">
        <f t="array" ref="T7">IF(U7=0,"",_xlfn.XLOOKUP(U7,LISTS!$E$3:$E10,LISTS!$F$3:$F10))</f>
        <v>2</v>
      </c>
      <c r="U7" s="2" t="str">
        <f>'Example Team Test'!I8</f>
        <v>Partially competent</v>
      </c>
    </row>
    <row r="8" spans="1:21">
      <c r="A8" s="2" t="s">
        <v>13</v>
      </c>
      <c r="B8" s="2"/>
      <c r="C8" s="3" t="str">
        <f>IF('Example Team Test'!C9=0,"",'Example Team Test'!C9)</f>
        <v>Rashid</v>
      </c>
      <c r="D8" s="2"/>
      <c r="E8" s="2" cm="1">
        <f t="array" ref="E8">IF(F8=0,"",_xlfn.XLOOKUP(F8,LISTS!$E$3:$E11,LISTS!$F$3:$F11))</f>
        <v>2</v>
      </c>
      <c r="F8" s="2" t="str">
        <f>'Example Team Test'!D9</f>
        <v>Partially competent</v>
      </c>
      <c r="G8" s="2"/>
      <c r="H8" s="2" cm="1">
        <f t="array" ref="H8">IF(I8=0,"",_xlfn.XLOOKUP(I8,LISTS!$E$3:$E11,LISTS!$F$3:$F11))</f>
        <v>1</v>
      </c>
      <c r="I8" s="2" t="str">
        <f>'Example Team Test'!E9</f>
        <v>Not competent</v>
      </c>
      <c r="J8" s="2"/>
      <c r="K8" s="2" cm="1">
        <f t="array" ref="K8">IF(L8=0,"",_xlfn.XLOOKUP(L8,LISTS!$E$3:$E11,LISTS!$F$3:$F11))</f>
        <v>2</v>
      </c>
      <c r="L8" s="2" t="str">
        <f>'Example Team Test'!F9</f>
        <v>Partially competent</v>
      </c>
      <c r="M8" s="2"/>
      <c r="N8" s="2" cm="1">
        <f t="array" ref="N8">IF(O8=0,"",_xlfn.XLOOKUP(O8,LISTS!$E$3:$E11,LISTS!$F$3:$F11))</f>
        <v>4</v>
      </c>
      <c r="O8" s="2" t="str">
        <f>'Example Team Test'!G9</f>
        <v>Expert</v>
      </c>
      <c r="P8" s="2"/>
      <c r="Q8" s="2" cm="1">
        <f t="array" ref="Q8">IF(R8=0,"",_xlfn.XLOOKUP(R8,LISTS!$E$3:$E11,LISTS!$F$3:$F11))</f>
        <v>1</v>
      </c>
      <c r="R8" s="2" t="str">
        <f>'Example Team Test'!H9</f>
        <v>Not competent</v>
      </c>
      <c r="S8" s="2"/>
      <c r="T8" s="2" cm="1">
        <f t="array" ref="T8">IF(U8=0,"",_xlfn.XLOOKUP(U8,LISTS!$E$3:$E11,LISTS!$F$3:$F11))</f>
        <v>2</v>
      </c>
      <c r="U8" s="2" t="str">
        <f>'Example Team Test'!I9</f>
        <v>Partially competent</v>
      </c>
    </row>
    <row r="9" spans="1:21">
      <c r="A9" s="2" t="s">
        <v>14</v>
      </c>
      <c r="B9" s="2"/>
      <c r="C9" s="3" t="str">
        <f>IF('Example Team Test'!C10=0,"",'Example Team Test'!C10)</f>
        <v>Zhui</v>
      </c>
      <c r="D9" s="2"/>
      <c r="E9" s="2" cm="1">
        <f t="array" ref="E9">IF(F9=0,"",_xlfn.XLOOKUP(F9,LISTS!$E$3:$E12,LISTS!$F$3:$F12))</f>
        <v>1</v>
      </c>
      <c r="F9" s="2" t="str">
        <f>'Example Team Test'!D10</f>
        <v>Not competent</v>
      </c>
      <c r="G9" s="2"/>
      <c r="H9" s="2" cm="1">
        <f t="array" ref="H9">IF(I9=0,"",_xlfn.XLOOKUP(I9,LISTS!$E$3:$E12,LISTS!$F$3:$F12))</f>
        <v>4</v>
      </c>
      <c r="I9" s="2" t="str">
        <f>'Example Team Test'!E10</f>
        <v>Expert</v>
      </c>
      <c r="J9" s="2"/>
      <c r="K9" s="2" cm="1">
        <f t="array" ref="K9">IF(L9=0,"",_xlfn.XLOOKUP(L9,LISTS!$E$3:$E12,LISTS!$F$3:$F12))</f>
        <v>2</v>
      </c>
      <c r="L9" s="2" t="str">
        <f>'Example Team Test'!F10</f>
        <v>Partially competent</v>
      </c>
      <c r="M9" s="2"/>
      <c r="N9" s="2" cm="1">
        <f t="array" ref="N9">IF(O9=0,"",_xlfn.XLOOKUP(O9,LISTS!$E$3:$E12,LISTS!$F$3:$F12))</f>
        <v>1</v>
      </c>
      <c r="O9" s="2" t="str">
        <f>'Example Team Test'!G10</f>
        <v>Not competent</v>
      </c>
      <c r="P9" s="2"/>
      <c r="Q9" s="2" cm="1">
        <f t="array" ref="Q9">IF(R9=0,"",_xlfn.XLOOKUP(R9,LISTS!$E$3:$E12,LISTS!$F$3:$F12))</f>
        <v>1</v>
      </c>
      <c r="R9" s="2" t="str">
        <f>'Example Team Test'!H10</f>
        <v>Not competent</v>
      </c>
      <c r="S9" s="2"/>
      <c r="T9" s="2" cm="1">
        <f t="array" ref="T9">IF(U9=0,"",_xlfn.XLOOKUP(U9,LISTS!$E$3:$E12,LISTS!$F$3:$F12))</f>
        <v>3</v>
      </c>
      <c r="U9" s="2" t="str">
        <f>'Example Team Test'!I10</f>
        <v>Competent</v>
      </c>
    </row>
    <row r="10" spans="1:21">
      <c r="A10" s="2" t="s">
        <v>15</v>
      </c>
      <c r="B10" s="2"/>
      <c r="C10" s="3" t="str">
        <f>IF('Example Team Test'!C11=0,"",'Example Team Test'!C11)</f>
        <v/>
      </c>
      <c r="D10" s="2"/>
      <c r="E10" s="2" t="str" cm="1">
        <f t="array" ref="E10">IF(F10=0,"",_xlfn.XLOOKUP(F10,LISTS!$E$3:$E13,LISTS!$F$3:$F13))</f>
        <v/>
      </c>
      <c r="F10" s="2">
        <f>'Example Team Test'!D11</f>
        <v>0</v>
      </c>
      <c r="G10" s="2"/>
      <c r="H10" s="2" t="str" cm="1">
        <f t="array" ref="H10">IF(I10=0,"",_xlfn.XLOOKUP(I10,LISTS!$E$3:$E13,LISTS!$F$3:$F13))</f>
        <v/>
      </c>
      <c r="I10" s="2">
        <f>'Example Team Test'!E11</f>
        <v>0</v>
      </c>
      <c r="J10" s="2"/>
      <c r="K10" s="2" t="str" cm="1">
        <f t="array" ref="K10">IF(L10=0,"",_xlfn.XLOOKUP(L10,LISTS!$E$3:$E13,LISTS!$F$3:$F13))</f>
        <v/>
      </c>
      <c r="L10" s="2">
        <f>'Example Team Test'!F11</f>
        <v>0</v>
      </c>
      <c r="M10" s="2"/>
      <c r="N10" s="2" t="str" cm="1">
        <f t="array" ref="N10">IF(O10=0,"",_xlfn.XLOOKUP(O10,LISTS!$E$3:$E13,LISTS!$F$3:$F13))</f>
        <v/>
      </c>
      <c r="O10" s="2">
        <f>'Example Team Test'!G11</f>
        <v>0</v>
      </c>
      <c r="P10" s="2"/>
      <c r="Q10" s="2" t="str" cm="1">
        <f t="array" ref="Q10">IF(R10=0,"",_xlfn.XLOOKUP(R10,LISTS!$E$3:$E13,LISTS!$F$3:$F13))</f>
        <v/>
      </c>
      <c r="R10" s="2">
        <f>'Example Team Test'!H11</f>
        <v>0</v>
      </c>
      <c r="S10" s="2"/>
      <c r="T10" s="2" t="str" cm="1">
        <f t="array" ref="T10">IF(U10=0,"",_xlfn.XLOOKUP(U10,LISTS!$E$3:$E13,LISTS!$F$3:$F13))</f>
        <v/>
      </c>
      <c r="U10" s="2">
        <f>'Example Team Test'!I11</f>
        <v>0</v>
      </c>
    </row>
    <row r="11" spans="1:21">
      <c r="A11" s="2" t="s">
        <v>16</v>
      </c>
      <c r="B11" s="2"/>
      <c r="C11" s="3" t="str">
        <f>IF('Example Team Test'!C12=0,"",'Example Team Test'!C12)</f>
        <v/>
      </c>
      <c r="D11" s="2"/>
      <c r="E11" s="2" t="str" cm="1">
        <f t="array" ref="E11">IF(F11=0,"",_xlfn.XLOOKUP(F11,LISTS!$E$3:$E14,LISTS!$F$3:$F14))</f>
        <v/>
      </c>
      <c r="F11" s="2">
        <f>'Example Team Test'!D12</f>
        <v>0</v>
      </c>
      <c r="G11" s="2"/>
      <c r="H11" s="2" t="str" cm="1">
        <f t="array" ref="H11">IF(I11=0,"",_xlfn.XLOOKUP(I11,LISTS!$E$3:$E14,LISTS!$F$3:$F14))</f>
        <v/>
      </c>
      <c r="I11" s="2">
        <f>'Example Team Test'!E12</f>
        <v>0</v>
      </c>
      <c r="J11" s="2"/>
      <c r="K11" s="2" t="str" cm="1">
        <f t="array" ref="K11">IF(L11=0,"",_xlfn.XLOOKUP(L11,LISTS!$E$3:$E14,LISTS!$F$3:$F14))</f>
        <v/>
      </c>
      <c r="L11" s="2">
        <f>'Example Team Test'!F12</f>
        <v>0</v>
      </c>
      <c r="M11" s="2"/>
      <c r="N11" s="2" t="str" cm="1">
        <f t="array" ref="N11">IF(O11=0,"",_xlfn.XLOOKUP(O11,LISTS!$E$3:$E14,LISTS!$F$3:$F14))</f>
        <v/>
      </c>
      <c r="O11" s="2">
        <f>'Example Team Test'!G12</f>
        <v>0</v>
      </c>
      <c r="P11" s="2"/>
      <c r="Q11" s="2" t="str" cm="1">
        <f t="array" ref="Q11">IF(R11=0,"",_xlfn.XLOOKUP(R11,LISTS!$E$3:$E14,LISTS!$F$3:$F14))</f>
        <v/>
      </c>
      <c r="R11" s="2">
        <f>'Example Team Test'!H12</f>
        <v>0</v>
      </c>
      <c r="S11" s="2"/>
      <c r="T11" s="2" t="str" cm="1">
        <f t="array" ref="T11">IF(U11=0,"",_xlfn.XLOOKUP(U11,LISTS!$E$3:$E14,LISTS!$F$3:$F14))</f>
        <v/>
      </c>
      <c r="U11" s="2">
        <f>'Example Team Test'!I12</f>
        <v>0</v>
      </c>
    </row>
    <row r="12" spans="1:21">
      <c r="A12" s="2" t="s">
        <v>17</v>
      </c>
      <c r="B12" s="2"/>
      <c r="C12" s="3" t="str">
        <f>IF('Example Team Test'!C13=0,"",'Example Team Test'!C13)</f>
        <v/>
      </c>
      <c r="D12" s="2"/>
      <c r="E12" s="2" t="str" cm="1">
        <f t="array" ref="E12">IF(F12=0,"",_xlfn.XLOOKUP(F12,LISTS!$E$3:$E15,LISTS!$F$3:$F15))</f>
        <v/>
      </c>
      <c r="F12" s="2">
        <f>'Example Team Test'!D13</f>
        <v>0</v>
      </c>
      <c r="G12" s="2"/>
      <c r="H12" s="2" t="str" cm="1">
        <f t="array" ref="H12">IF(I12=0,"",_xlfn.XLOOKUP(I12,LISTS!$E$3:$E15,LISTS!$F$3:$F15))</f>
        <v/>
      </c>
      <c r="I12" s="2">
        <f>'Example Team Test'!E13</f>
        <v>0</v>
      </c>
      <c r="J12" s="2"/>
      <c r="K12" s="2" t="str" cm="1">
        <f t="array" ref="K12">IF(L12=0,"",_xlfn.XLOOKUP(L12,LISTS!$E$3:$E15,LISTS!$F$3:$F15))</f>
        <v/>
      </c>
      <c r="L12" s="2">
        <f>'Example Team Test'!F13</f>
        <v>0</v>
      </c>
      <c r="M12" s="2"/>
      <c r="N12" s="2" t="str" cm="1">
        <f t="array" ref="N12">IF(O12=0,"",_xlfn.XLOOKUP(O12,LISTS!$E$3:$E15,LISTS!$F$3:$F15))</f>
        <v/>
      </c>
      <c r="O12" s="2">
        <f>'Example Team Test'!G13</f>
        <v>0</v>
      </c>
      <c r="P12" s="2"/>
      <c r="Q12" s="2" t="str" cm="1">
        <f t="array" ref="Q12">IF(R12=0,"",_xlfn.XLOOKUP(R12,LISTS!$E$3:$E15,LISTS!$F$3:$F15))</f>
        <v/>
      </c>
      <c r="R12" s="2">
        <f>'Example Team Test'!H13</f>
        <v>0</v>
      </c>
      <c r="S12" s="2"/>
      <c r="T12" s="2" t="str" cm="1">
        <f t="array" ref="T12">IF(U12=0,"",_xlfn.XLOOKUP(U12,LISTS!$E$3:$E15,LISTS!$F$3:$F15))</f>
        <v/>
      </c>
      <c r="U12" s="2">
        <f>'Example Team Test'!I13</f>
        <v>0</v>
      </c>
    </row>
    <row r="13" spans="1:21">
      <c r="A13" s="2" t="s">
        <v>18</v>
      </c>
      <c r="B13" s="2"/>
      <c r="C13" s="3" t="str">
        <f>IF('Example Team Test'!C14=0,"",'Example Team Test'!C14)</f>
        <v/>
      </c>
      <c r="D13" s="2"/>
      <c r="E13" s="2" t="str" cm="1">
        <f t="array" ref="E13">IF(F13=0,"",_xlfn.XLOOKUP(F13,LISTS!$E$3:$E16,LISTS!$F$3:$F16))</f>
        <v/>
      </c>
      <c r="F13" s="2">
        <f>'Example Team Test'!D14</f>
        <v>0</v>
      </c>
      <c r="G13" s="2"/>
      <c r="H13" s="2" t="str" cm="1">
        <f t="array" ref="H13">IF(I13=0,"",_xlfn.XLOOKUP(I13,LISTS!$E$3:$E16,LISTS!$F$3:$F16))</f>
        <v/>
      </c>
      <c r="I13" s="2">
        <f>'Example Team Test'!E14</f>
        <v>0</v>
      </c>
      <c r="J13" s="2"/>
      <c r="K13" s="2" t="str" cm="1">
        <f t="array" ref="K13">IF(L13=0,"",_xlfn.XLOOKUP(L13,LISTS!$E$3:$E16,LISTS!$F$3:$F16))</f>
        <v/>
      </c>
      <c r="L13" s="2">
        <f>'Example Team Test'!F14</f>
        <v>0</v>
      </c>
      <c r="M13" s="2"/>
      <c r="N13" s="2" t="str" cm="1">
        <f t="array" ref="N13">IF(O13=0,"",_xlfn.XLOOKUP(O13,LISTS!$E$3:$E16,LISTS!$F$3:$F16))</f>
        <v/>
      </c>
      <c r="O13" s="2">
        <f>'Example Team Test'!G14</f>
        <v>0</v>
      </c>
      <c r="P13" s="2"/>
      <c r="Q13" s="2" t="str" cm="1">
        <f t="array" ref="Q13">IF(R13=0,"",_xlfn.XLOOKUP(R13,LISTS!$E$3:$E16,LISTS!$F$3:$F16))</f>
        <v/>
      </c>
      <c r="R13" s="2">
        <f>'Example Team Test'!H14</f>
        <v>0</v>
      </c>
      <c r="S13" s="2"/>
      <c r="T13" s="2" t="str" cm="1">
        <f t="array" ref="T13">IF(U13=0,"",_xlfn.XLOOKUP(U13,LISTS!$E$3:$E16,LISTS!$F$3:$F16))</f>
        <v/>
      </c>
      <c r="U13" s="2">
        <f>'Example Team Test'!I14</f>
        <v>0</v>
      </c>
    </row>
    <row r="14" spans="1:21">
      <c r="A14" s="2" t="s">
        <v>19</v>
      </c>
      <c r="B14" s="2"/>
      <c r="C14" s="3" t="str">
        <f>IF('Example Team Test'!C15=0,"",'Example Team Test'!C15)</f>
        <v/>
      </c>
      <c r="D14" s="2"/>
      <c r="E14" s="2" t="str" cm="1">
        <f t="array" ref="E14">IF(F14=0,"",_xlfn.XLOOKUP(F14,LISTS!$E$3:$E17,LISTS!$F$3:$F17))</f>
        <v/>
      </c>
      <c r="F14" s="2">
        <f>'Example Team Test'!D15</f>
        <v>0</v>
      </c>
      <c r="G14" s="2"/>
      <c r="H14" s="2" t="str" cm="1">
        <f t="array" ref="H14">IF(I14=0,"",_xlfn.XLOOKUP(I14,LISTS!$E$3:$E17,LISTS!$F$3:$F17))</f>
        <v/>
      </c>
      <c r="I14" s="2">
        <f>'Example Team Test'!E15</f>
        <v>0</v>
      </c>
      <c r="J14" s="2"/>
      <c r="K14" s="2" t="str" cm="1">
        <f t="array" ref="K14">IF(L14=0,"",_xlfn.XLOOKUP(L14,LISTS!$E$3:$E17,LISTS!$F$3:$F17))</f>
        <v/>
      </c>
      <c r="L14" s="2">
        <f>'Example Team Test'!F15</f>
        <v>0</v>
      </c>
      <c r="M14" s="2"/>
      <c r="N14" s="2" t="str" cm="1">
        <f t="array" ref="N14">IF(O14=0,"",_xlfn.XLOOKUP(O14,LISTS!$E$3:$E17,LISTS!$F$3:$F17))</f>
        <v/>
      </c>
      <c r="O14" s="2">
        <f>'Example Team Test'!G15</f>
        <v>0</v>
      </c>
      <c r="P14" s="2"/>
      <c r="Q14" s="2" t="str" cm="1">
        <f t="array" ref="Q14">IF(R14=0,"",_xlfn.XLOOKUP(R14,LISTS!$E$3:$E17,LISTS!$F$3:$F17))</f>
        <v/>
      </c>
      <c r="R14" s="2">
        <f>'Example Team Test'!H15</f>
        <v>0</v>
      </c>
      <c r="S14" s="2"/>
      <c r="T14" s="2" t="str" cm="1">
        <f t="array" ref="T14">IF(U14=0,"",_xlfn.XLOOKUP(U14,LISTS!$E$3:$E17,LISTS!$F$3:$F17))</f>
        <v/>
      </c>
      <c r="U14" s="2">
        <f>'Example Team Test'!I15</f>
        <v>0</v>
      </c>
    </row>
    <row r="15" spans="1:21">
      <c r="A15" s="2" t="s">
        <v>20</v>
      </c>
      <c r="B15" s="2"/>
      <c r="C15" s="3" t="str">
        <f>IF('Example Team Test'!C16=0,"",'Example Team Test'!C16)</f>
        <v/>
      </c>
      <c r="D15" s="2"/>
      <c r="E15" s="2" t="str" cm="1">
        <f t="array" ref="E15">IF(F15=0,"",_xlfn.XLOOKUP(F15,LISTS!$E$3:$E18,LISTS!$F$3:$F18))</f>
        <v/>
      </c>
      <c r="F15" s="2">
        <f>'Example Team Test'!D16</f>
        <v>0</v>
      </c>
      <c r="G15" s="2"/>
      <c r="H15" s="2" t="str" cm="1">
        <f t="array" ref="H15">IF(I15=0,"",_xlfn.XLOOKUP(I15,LISTS!$E$3:$E18,LISTS!$F$3:$F18))</f>
        <v/>
      </c>
      <c r="I15" s="2">
        <f>'Example Team Test'!E16</f>
        <v>0</v>
      </c>
      <c r="J15" s="2"/>
      <c r="K15" s="2" t="str" cm="1">
        <f t="array" ref="K15">IF(L15=0,"",_xlfn.XLOOKUP(L15,LISTS!$E$3:$E18,LISTS!$F$3:$F18))</f>
        <v/>
      </c>
      <c r="L15" s="2">
        <f>'Example Team Test'!F16</f>
        <v>0</v>
      </c>
      <c r="M15" s="2"/>
      <c r="N15" s="2" t="str" cm="1">
        <f t="array" ref="N15">IF(O15=0,"",_xlfn.XLOOKUP(O15,LISTS!$E$3:$E18,LISTS!$F$3:$F18))</f>
        <v/>
      </c>
      <c r="O15" s="2">
        <f>'Example Team Test'!G16</f>
        <v>0</v>
      </c>
      <c r="P15" s="2"/>
      <c r="Q15" s="2" t="str" cm="1">
        <f t="array" ref="Q15">IF(R15=0,"",_xlfn.XLOOKUP(R15,LISTS!$E$3:$E18,LISTS!$F$3:$F18))</f>
        <v/>
      </c>
      <c r="R15" s="2">
        <f>'Example Team Test'!H16</f>
        <v>0</v>
      </c>
      <c r="S15" s="2"/>
      <c r="T15" s="2" t="str" cm="1">
        <f t="array" ref="T15">IF(U15=0,"",_xlfn.XLOOKUP(U15,LISTS!$E$3:$E18,LISTS!$F$3:$F18))</f>
        <v/>
      </c>
      <c r="U15" s="2">
        <f>'Example Team Test'!I16</f>
        <v>0</v>
      </c>
    </row>
    <row r="16" spans="1:21">
      <c r="A16" s="2" t="s">
        <v>21</v>
      </c>
      <c r="B16" s="2"/>
      <c r="C16" s="3" t="str">
        <f>IF('Example Team Test'!C17=0,"",'Example Team Test'!C17)</f>
        <v/>
      </c>
      <c r="D16" s="2"/>
      <c r="E16" s="2" t="str" cm="1">
        <f t="array" ref="E16">IF(F16=0,"",_xlfn.XLOOKUP(F16,LISTS!$E$3:$E19,LISTS!$F$3:$F19))</f>
        <v/>
      </c>
      <c r="F16" s="2">
        <f>'Example Team Test'!D17</f>
        <v>0</v>
      </c>
      <c r="G16" s="2"/>
      <c r="H16" s="2" t="str" cm="1">
        <f t="array" ref="H16">IF(I16=0,"",_xlfn.XLOOKUP(I16,LISTS!$E$3:$E19,LISTS!$F$3:$F19))</f>
        <v/>
      </c>
      <c r="I16" s="2">
        <f>'Example Team Test'!E17</f>
        <v>0</v>
      </c>
      <c r="J16" s="2"/>
      <c r="K16" s="2" t="str" cm="1">
        <f t="array" ref="K16">IF(L16=0,"",_xlfn.XLOOKUP(L16,LISTS!$E$3:$E19,LISTS!$F$3:$F19))</f>
        <v/>
      </c>
      <c r="L16" s="2">
        <f>'Example Team Test'!F17</f>
        <v>0</v>
      </c>
      <c r="M16" s="2"/>
      <c r="N16" s="2" t="str" cm="1">
        <f t="array" ref="N16">IF(O16=0,"",_xlfn.XLOOKUP(O16,LISTS!$E$3:$E19,LISTS!$F$3:$F19))</f>
        <v/>
      </c>
      <c r="O16" s="2">
        <f>'Example Team Test'!G17</f>
        <v>0</v>
      </c>
      <c r="P16" s="2"/>
      <c r="Q16" s="2" t="str" cm="1">
        <f t="array" ref="Q16">IF(R16=0,"",_xlfn.XLOOKUP(R16,LISTS!$E$3:$E19,LISTS!$F$3:$F19))</f>
        <v/>
      </c>
      <c r="R16" s="2">
        <f>'Example Team Test'!H17</f>
        <v>0</v>
      </c>
      <c r="S16" s="2"/>
      <c r="T16" s="2" t="str" cm="1">
        <f t="array" ref="T16">IF(U16=0,"",_xlfn.XLOOKUP(U16,LISTS!$E$3:$E19,LISTS!$F$3:$F19))</f>
        <v/>
      </c>
      <c r="U16" s="2">
        <f>'Example Team Test'!I17</f>
        <v>0</v>
      </c>
    </row>
    <row r="17" spans="1:21">
      <c r="A17" s="2" t="s">
        <v>22</v>
      </c>
      <c r="B17" s="2"/>
      <c r="C17" s="3" t="str">
        <f>IF('Example Team Test'!C18=0,"",'Example Team Test'!C18)</f>
        <v/>
      </c>
      <c r="D17" s="2"/>
      <c r="E17" s="2" t="str" cm="1">
        <f t="array" ref="E17">IF(F17=0,"",_xlfn.XLOOKUP(F17,LISTS!$E$3:$E20,LISTS!$F$3:$F20))</f>
        <v/>
      </c>
      <c r="F17" s="2">
        <f>'Example Team Test'!D18</f>
        <v>0</v>
      </c>
      <c r="G17" s="2"/>
      <c r="H17" s="2" t="str" cm="1">
        <f t="array" ref="H17">IF(I17=0,"",_xlfn.XLOOKUP(I17,LISTS!$E$3:$E20,LISTS!$F$3:$F20))</f>
        <v/>
      </c>
      <c r="I17" s="2">
        <f>'Example Team Test'!E18</f>
        <v>0</v>
      </c>
      <c r="J17" s="2"/>
      <c r="K17" s="2" t="str" cm="1">
        <f t="array" ref="K17">IF(L17=0,"",_xlfn.XLOOKUP(L17,LISTS!$E$3:$E20,LISTS!$F$3:$F20))</f>
        <v/>
      </c>
      <c r="L17" s="2">
        <f>'Example Team Test'!F18</f>
        <v>0</v>
      </c>
      <c r="M17" s="2"/>
      <c r="N17" s="2" t="str" cm="1">
        <f t="array" ref="N17">IF(O17=0,"",_xlfn.XLOOKUP(O17,LISTS!$E$3:$E20,LISTS!$F$3:$F20))</f>
        <v/>
      </c>
      <c r="O17" s="2">
        <f>'Example Team Test'!G18</f>
        <v>0</v>
      </c>
      <c r="P17" s="2"/>
      <c r="Q17" s="2" t="str" cm="1">
        <f t="array" ref="Q17">IF(R17=0,"",_xlfn.XLOOKUP(R17,LISTS!$E$3:$E20,LISTS!$F$3:$F20))</f>
        <v/>
      </c>
      <c r="R17" s="2">
        <f>'Example Team Test'!H18</f>
        <v>0</v>
      </c>
      <c r="S17" s="2"/>
      <c r="T17" s="2" t="str" cm="1">
        <f t="array" ref="T17">IF(U17=0,"",_xlfn.XLOOKUP(U17,LISTS!$E$3:$E20,LISTS!$F$3:$F20))</f>
        <v/>
      </c>
      <c r="U17" s="2">
        <f>'Example Team Test'!I18</f>
        <v>0</v>
      </c>
    </row>
    <row r="18" spans="1:21">
      <c r="A18" s="2" t="s">
        <v>23</v>
      </c>
      <c r="B18" s="2"/>
      <c r="C18" s="3" t="str">
        <f>IF('Example Team Test'!C19=0,"",'Example Team Test'!C19)</f>
        <v/>
      </c>
      <c r="D18" s="2"/>
      <c r="E18" s="2" t="str" cm="1">
        <f t="array" ref="E18">IF(F18=0,"",_xlfn.XLOOKUP(F18,LISTS!$E$3:$E21,LISTS!$F$3:$F21))</f>
        <v/>
      </c>
      <c r="F18" s="2">
        <f>'Example Team Test'!D19</f>
        <v>0</v>
      </c>
      <c r="G18" s="2"/>
      <c r="H18" s="2" t="str" cm="1">
        <f t="array" ref="H18">IF(I18=0,"",_xlfn.XLOOKUP(I18,LISTS!$E$3:$E21,LISTS!$F$3:$F21))</f>
        <v/>
      </c>
      <c r="I18" s="2">
        <f>'Example Team Test'!E19</f>
        <v>0</v>
      </c>
      <c r="J18" s="2"/>
      <c r="K18" s="2" t="str" cm="1">
        <f t="array" ref="K18">IF(L18=0,"",_xlfn.XLOOKUP(L18,LISTS!$E$3:$E21,LISTS!$F$3:$F21))</f>
        <v/>
      </c>
      <c r="L18" s="2">
        <f>'Example Team Test'!F19</f>
        <v>0</v>
      </c>
      <c r="M18" s="2"/>
      <c r="N18" s="2" t="str" cm="1">
        <f t="array" ref="N18">IF(O18=0,"",_xlfn.XLOOKUP(O18,LISTS!$E$3:$E21,LISTS!$F$3:$F21))</f>
        <v/>
      </c>
      <c r="O18" s="2">
        <f>'Example Team Test'!G19</f>
        <v>0</v>
      </c>
      <c r="P18" s="2"/>
      <c r="Q18" s="2" t="str" cm="1">
        <f t="array" ref="Q18">IF(R18=0,"",_xlfn.XLOOKUP(R18,LISTS!$E$3:$E21,LISTS!$F$3:$F21))</f>
        <v/>
      </c>
      <c r="R18" s="2">
        <f>'Example Team Test'!H19</f>
        <v>0</v>
      </c>
      <c r="S18" s="2"/>
      <c r="T18" s="2" t="str" cm="1">
        <f t="array" ref="T18">IF(U18=0,"",_xlfn.XLOOKUP(U18,LISTS!$E$3:$E21,LISTS!$F$3:$F21))</f>
        <v/>
      </c>
      <c r="U18" s="2">
        <f>'Example Team Test'!I19</f>
        <v>0</v>
      </c>
    </row>
    <row r="19" spans="1:21">
      <c r="A19" s="2" t="s">
        <v>24</v>
      </c>
      <c r="B19" s="2"/>
      <c r="C19" s="3" t="str">
        <f>IF('Example Team Test'!C20=0,"",'Example Team Test'!C20)</f>
        <v/>
      </c>
      <c r="D19" s="2"/>
      <c r="E19" s="2" t="str" cm="1">
        <f t="array" ref="E19">IF(F19=0,"",_xlfn.XLOOKUP(F19,LISTS!$E$3:$E22,LISTS!$F$3:$F22))</f>
        <v/>
      </c>
      <c r="F19" s="2">
        <f>'Example Team Test'!D20</f>
        <v>0</v>
      </c>
      <c r="G19" s="2"/>
      <c r="H19" s="2" t="str" cm="1">
        <f t="array" ref="H19">IF(I19=0,"",_xlfn.XLOOKUP(I19,LISTS!$E$3:$E22,LISTS!$F$3:$F22))</f>
        <v/>
      </c>
      <c r="I19" s="2">
        <f>'Example Team Test'!E20</f>
        <v>0</v>
      </c>
      <c r="J19" s="2"/>
      <c r="K19" s="2" t="str" cm="1">
        <f t="array" ref="K19">IF(L19=0,"",_xlfn.XLOOKUP(L19,LISTS!$E$3:$E22,LISTS!$F$3:$F22))</f>
        <v/>
      </c>
      <c r="L19" s="2">
        <f>'Example Team Test'!F20</f>
        <v>0</v>
      </c>
      <c r="M19" s="2"/>
      <c r="N19" s="2" t="str" cm="1">
        <f t="array" ref="N19">IF(O19=0,"",_xlfn.XLOOKUP(O19,LISTS!$E$3:$E22,LISTS!$F$3:$F22))</f>
        <v/>
      </c>
      <c r="O19" s="2">
        <f>'Example Team Test'!G20</f>
        <v>0</v>
      </c>
      <c r="P19" s="2"/>
      <c r="Q19" s="2" t="str" cm="1">
        <f t="array" ref="Q19">IF(R19=0,"",_xlfn.XLOOKUP(R19,LISTS!$E$3:$E22,LISTS!$F$3:$F22))</f>
        <v/>
      </c>
      <c r="R19" s="2">
        <f>'Example Team Test'!H20</f>
        <v>0</v>
      </c>
      <c r="S19" s="2"/>
      <c r="T19" s="2" t="str" cm="1">
        <f t="array" ref="T19">IF(U19=0,"",_xlfn.XLOOKUP(U19,LISTS!$E$3:$E22,LISTS!$F$3:$F22))</f>
        <v/>
      </c>
      <c r="U19" s="2">
        <f>'Example Team Test'!I20</f>
        <v>0</v>
      </c>
    </row>
    <row r="20" spans="1:21">
      <c r="A20" s="2" t="s">
        <v>25</v>
      </c>
      <c r="B20" s="2"/>
      <c r="C20" s="3" t="str">
        <f>IF('Example Team Test'!C21=0,"",'Example Team Test'!C21)</f>
        <v/>
      </c>
      <c r="D20" s="2"/>
      <c r="E20" s="2" t="str" cm="1">
        <f t="array" ref="E20">IF(F20=0,"",_xlfn.XLOOKUP(F20,LISTS!$E$3:$E23,LISTS!$F$3:$F23))</f>
        <v/>
      </c>
      <c r="F20" s="2">
        <f>'Example Team Test'!D21</f>
        <v>0</v>
      </c>
      <c r="G20" s="2"/>
      <c r="H20" s="2" t="str" cm="1">
        <f t="array" ref="H20">IF(I20=0,"",_xlfn.XLOOKUP(I20,LISTS!$E$3:$E23,LISTS!$F$3:$F23))</f>
        <v/>
      </c>
      <c r="I20" s="2">
        <f>'Example Team Test'!E21</f>
        <v>0</v>
      </c>
      <c r="J20" s="2"/>
      <c r="K20" s="2" t="str" cm="1">
        <f t="array" ref="K20">IF(L20=0,"",_xlfn.XLOOKUP(L20,LISTS!$E$3:$E23,LISTS!$F$3:$F23))</f>
        <v/>
      </c>
      <c r="L20" s="2">
        <f>'Example Team Test'!F21</f>
        <v>0</v>
      </c>
      <c r="M20" s="2"/>
      <c r="N20" s="2" t="str" cm="1">
        <f t="array" ref="N20">IF(O20=0,"",_xlfn.XLOOKUP(O20,LISTS!$E$3:$E23,LISTS!$F$3:$F23))</f>
        <v/>
      </c>
      <c r="O20" s="2">
        <f>'Example Team Test'!G21</f>
        <v>0</v>
      </c>
      <c r="P20" s="2"/>
      <c r="Q20" s="2" t="str" cm="1">
        <f t="array" ref="Q20">IF(R20=0,"",_xlfn.XLOOKUP(R20,LISTS!$E$3:$E23,LISTS!$F$3:$F23))</f>
        <v/>
      </c>
      <c r="R20" s="2">
        <f>'Example Team Test'!H21</f>
        <v>0</v>
      </c>
      <c r="S20" s="2"/>
      <c r="T20" s="2" t="str" cm="1">
        <f t="array" ref="T20">IF(U20=0,"",_xlfn.XLOOKUP(U20,LISTS!$E$3:$E23,LISTS!$F$3:$F23))</f>
        <v/>
      </c>
      <c r="U20" s="2">
        <f>'Example Team Test'!I21</f>
        <v>0</v>
      </c>
    </row>
    <row r="21" spans="1:21">
      <c r="A21" s="2" t="s">
        <v>26</v>
      </c>
      <c r="B21" s="2"/>
      <c r="C21" s="3" t="str">
        <f>IF('Example Team Test'!C22=0,"",'Example Team Test'!C22)</f>
        <v/>
      </c>
      <c r="D21" s="2"/>
      <c r="E21" s="2" t="str" cm="1">
        <f t="array" ref="E21">IF(F21=0,"",_xlfn.XLOOKUP(F21,LISTS!$E$3:$E24,LISTS!$F$3:$F24))</f>
        <v/>
      </c>
      <c r="F21" s="2">
        <f>'Example Team Test'!D22</f>
        <v>0</v>
      </c>
      <c r="G21" s="2"/>
      <c r="H21" s="2" t="str" cm="1">
        <f t="array" ref="H21">IF(I21=0,"",_xlfn.XLOOKUP(I21,LISTS!$E$3:$E24,LISTS!$F$3:$F24))</f>
        <v/>
      </c>
      <c r="I21" s="2">
        <f>'Example Team Test'!E22</f>
        <v>0</v>
      </c>
      <c r="J21" s="2"/>
      <c r="K21" s="2" t="str" cm="1">
        <f t="array" ref="K21">IF(L21=0,"",_xlfn.XLOOKUP(L21,LISTS!$E$3:$E24,LISTS!$F$3:$F24))</f>
        <v/>
      </c>
      <c r="L21" s="2">
        <f>'Example Team Test'!F22</f>
        <v>0</v>
      </c>
      <c r="M21" s="2"/>
      <c r="N21" s="2" t="str" cm="1">
        <f t="array" ref="N21">IF(O21=0,"",_xlfn.XLOOKUP(O21,LISTS!$E$3:$E24,LISTS!$F$3:$F24))</f>
        <v/>
      </c>
      <c r="O21" s="2">
        <f>'Example Team Test'!G22</f>
        <v>0</v>
      </c>
      <c r="P21" s="2"/>
      <c r="Q21" s="2" t="str" cm="1">
        <f t="array" ref="Q21">IF(R21=0,"",_xlfn.XLOOKUP(R21,LISTS!$E$3:$E24,LISTS!$F$3:$F24))</f>
        <v/>
      </c>
      <c r="R21" s="2">
        <f>'Example Team Test'!H22</f>
        <v>0</v>
      </c>
      <c r="S21" s="2"/>
      <c r="T21" s="2" t="str" cm="1">
        <f t="array" ref="T21">IF(U21=0,"",_xlfn.XLOOKUP(U21,LISTS!$E$3:$E24,LISTS!$F$3:$F24))</f>
        <v/>
      </c>
      <c r="U21" s="2">
        <f>'Example Team Test'!I22</f>
        <v>0</v>
      </c>
    </row>
    <row r="22" spans="1:21">
      <c r="A22" s="2" t="s">
        <v>27</v>
      </c>
      <c r="B22" s="2"/>
      <c r="C22" s="3" t="str">
        <f>IF('Example Team Test'!C23=0,"",'Example Team Test'!C23)</f>
        <v/>
      </c>
      <c r="D22" s="2"/>
      <c r="E22" s="2" t="str" cm="1">
        <f t="array" ref="E22">IF(F22=0,"",_xlfn.XLOOKUP(F22,LISTS!$E$3:$E25,LISTS!$F$3:$F25))</f>
        <v/>
      </c>
      <c r="F22" s="2">
        <f>'Example Team Test'!D23</f>
        <v>0</v>
      </c>
      <c r="G22" s="2"/>
      <c r="H22" s="2" t="str" cm="1">
        <f t="array" ref="H22">IF(I22=0,"",_xlfn.XLOOKUP(I22,LISTS!$E$3:$E25,LISTS!$F$3:$F25))</f>
        <v/>
      </c>
      <c r="I22" s="2">
        <f>'Example Team Test'!E23</f>
        <v>0</v>
      </c>
      <c r="J22" s="2"/>
      <c r="K22" s="2" t="str" cm="1">
        <f t="array" ref="K22">IF(L22=0,"",_xlfn.XLOOKUP(L22,LISTS!$E$3:$E25,LISTS!$F$3:$F25))</f>
        <v/>
      </c>
      <c r="L22" s="2">
        <f>'Example Team Test'!F23</f>
        <v>0</v>
      </c>
      <c r="M22" s="2"/>
      <c r="N22" s="2" t="str" cm="1">
        <f t="array" ref="N22">IF(O22=0,"",_xlfn.XLOOKUP(O22,LISTS!$E$3:$E25,LISTS!$F$3:$F25))</f>
        <v/>
      </c>
      <c r="O22" s="2">
        <f>'Example Team Test'!G23</f>
        <v>0</v>
      </c>
      <c r="P22" s="2"/>
      <c r="Q22" s="2" t="str" cm="1">
        <f t="array" ref="Q22">IF(R22=0,"",_xlfn.XLOOKUP(R22,LISTS!$E$3:$E25,LISTS!$F$3:$F25))</f>
        <v/>
      </c>
      <c r="R22" s="2">
        <f>'Example Team Test'!H23</f>
        <v>0</v>
      </c>
      <c r="S22" s="2"/>
      <c r="T22" s="2" t="str" cm="1">
        <f t="array" ref="T22">IF(U22=0,"",_xlfn.XLOOKUP(U22,LISTS!$E$3:$E25,LISTS!$F$3:$F25))</f>
        <v/>
      </c>
      <c r="U22" s="2">
        <f>'Example Team Test'!I23</f>
        <v>0</v>
      </c>
    </row>
    <row r="23" spans="1:21">
      <c r="B23" s="8"/>
      <c r="C23">
        <f>COUNTA(C3:C22)-COUNTIFS(C3:C22,"")</f>
        <v>7</v>
      </c>
      <c r="D23" t="s">
        <v>41</v>
      </c>
      <c r="E23">
        <f>MAX(E3:E22)</f>
        <v>4</v>
      </c>
      <c r="H23">
        <f>MAX(H3:H22)</f>
        <v>4</v>
      </c>
      <c r="K23">
        <f>MAX(K3:K22)</f>
        <v>3</v>
      </c>
      <c r="L23" s="5" t="s">
        <v>42</v>
      </c>
      <c r="M23" s="5"/>
      <c r="N23">
        <f>MAX(N3:N22)</f>
        <v>4</v>
      </c>
      <c r="O23" s="5"/>
      <c r="P23" s="5"/>
      <c r="Q23" s="5">
        <f>MAX(Q3:Q22)</f>
        <v>2</v>
      </c>
      <c r="R23" s="5"/>
      <c r="S23" s="5"/>
      <c r="T23" s="5">
        <f>MAX(T3:T22)</f>
        <v>3</v>
      </c>
      <c r="U23" s="5"/>
    </row>
    <row r="24" spans="1:21" ht="15.75" thickBot="1">
      <c r="D24" t="s">
        <v>43</v>
      </c>
      <c r="E24" s="8">
        <f>MAX(E3:E22)-MIN(E3:E22)</f>
        <v>3</v>
      </c>
      <c r="H24" s="8">
        <f>MAX(H3:H22)-MIN(H3:H22)</f>
        <v>3</v>
      </c>
      <c r="K24" s="8">
        <f>MAX(K3:K22)-MIN(K3:K22)</f>
        <v>2</v>
      </c>
      <c r="N24" s="90">
        <f>MAX(N3:N22)-MIN(N3:N22)</f>
        <v>3</v>
      </c>
      <c r="Q24">
        <f>MAX(Q3:Q22)-MIN(Q3:Q22)</f>
        <v>1</v>
      </c>
      <c r="T24">
        <f>MAX(T3:T22)-MIN(T3:T22)</f>
        <v>2</v>
      </c>
    </row>
    <row r="25" spans="1:21" ht="45.2">
      <c r="A25" s="12" t="str">
        <f>"Does at least one person have competent skill in " &amp;F2</f>
        <v>Does at least one person have competent skill in PROJECT MANAGEMENT</v>
      </c>
      <c r="B25" s="18" t="str">
        <f>_xlfn.XLOOKUP(H25,LISTS!$C$3:$C$4,LISTS!$B$3:$B$4)</f>
        <v>Yes</v>
      </c>
      <c r="C25" s="23" t="str">
        <f xml:space="preserve"> "There are " &amp;E45 &amp; " team members who are either competent or expert in " &amp;F2</f>
        <v>There are 2 team members who are either competent or expert in PROJECT MANAGEMENT</v>
      </c>
      <c r="D25" t="s">
        <v>44</v>
      </c>
      <c r="E25">
        <f>SUM(E24,H24,K24,N24, Q24, T24)</f>
        <v>14</v>
      </c>
      <c r="F25" s="5"/>
      <c r="G25" s="5"/>
      <c r="H25">
        <f>IF(SUM(F43:F44)&gt;0,1,0)</f>
        <v>1</v>
      </c>
    </row>
    <row r="26" spans="1:21" ht="45.85" thickBot="1">
      <c r="A26" s="13" t="str">
        <f>"Is there a back up person with at least partial competence in " &amp;F2</f>
        <v>Is there a back up person with at least partial competence in PROJECT MANAGEMENT</v>
      </c>
      <c r="B26" s="19" t="str">
        <f>_xlfn.XLOOKUP(H26,LISTS!$C$3:$C$4,LISTS!$B$3:$B$4)</f>
        <v>Yes</v>
      </c>
      <c r="C26" s="24" t="str">
        <f xml:space="preserve"> "There are in total " &amp; F45 &amp; " additional team members who could act as back up that are partially competent or above"</f>
        <v>There are in total 5 additional team members who could act as back up that are partially competent or above</v>
      </c>
      <c r="F26" s="5"/>
      <c r="G26" s="5"/>
      <c r="H26">
        <f>IF(SUM(F45)&gt;0,1,0)</f>
        <v>1</v>
      </c>
    </row>
    <row r="27" spans="1:21" ht="45.2">
      <c r="A27" s="14" t="str">
        <f>"Does at least one person have competent skill in " &amp;I2</f>
        <v>Does at least one person have competent skill in EXCEL SPREADSHEETS</v>
      </c>
      <c r="B27" s="20" t="str">
        <f>_xlfn.XLOOKUP(H27,LISTS!$C$3:$C$4,LISTS!$B$3:$B$4)</f>
        <v>Yes</v>
      </c>
      <c r="C27" s="25" t="str">
        <f xml:space="preserve"> "There are " &amp;H45 &amp; " team members who are either competent or expert in " &amp;I2</f>
        <v>There are 1 team members who are either competent or expert in EXCEL SPREADSHEETS</v>
      </c>
      <c r="F27" s="5"/>
      <c r="G27" s="5"/>
      <c r="H27">
        <f>IF(SUM(I43:I44)&gt;0,1,0)</f>
        <v>1</v>
      </c>
    </row>
    <row r="28" spans="1:21" ht="45.85" thickBot="1">
      <c r="A28" s="15" t="str">
        <f>"Is there a back up person with at least partial competence in " &amp;I2</f>
        <v>Is there a back up person with at least partial competence in EXCEL SPREADSHEETS</v>
      </c>
      <c r="B28" s="21" t="str">
        <f>_xlfn.XLOOKUP(H28,LISTS!$C$3:$C$4,LISTS!$B$3:$B$4)</f>
        <v>No</v>
      </c>
      <c r="C28" s="26" t="str">
        <f xml:space="preserve"> "There are in total " &amp; I45 &amp; " additional team members who could act as back up that are partially competent or above"</f>
        <v>There are in total 0 additional team members who could act as back up that are partially competent or above</v>
      </c>
      <c r="F28" s="5"/>
      <c r="G28" s="5"/>
      <c r="H28">
        <f>IF(SUM(I45)&gt;0,1,0)</f>
        <v>0</v>
      </c>
    </row>
    <row r="29" spans="1:21" ht="30.15">
      <c r="A29" s="16" t="str">
        <f>"Does at least one person have competent skill in " &amp;L2</f>
        <v>Does at least one person have competent skill in CUSTOMER SERVICE</v>
      </c>
      <c r="B29" s="22" t="str">
        <f>_xlfn.XLOOKUP(H29,LISTS!$C$3:$C$4,LISTS!$B$3:$B$4)</f>
        <v>Yes</v>
      </c>
      <c r="C29" s="23" t="str">
        <f xml:space="preserve"> "There are " &amp;K45 &amp; " team members who are either competent or expert in " &amp;L2</f>
        <v>There are 1 team members who are either competent or expert in CUSTOMER SERVICE</v>
      </c>
      <c r="F29" s="5"/>
      <c r="G29" s="5"/>
      <c r="H29">
        <f>IF(SUM(L43:L44)&gt;0,1,0)</f>
        <v>1</v>
      </c>
      <c r="L29">
        <f>IF(ISBLANK(M29),1,0)</f>
        <v>0</v>
      </c>
      <c r="M29">
        <v>2</v>
      </c>
    </row>
    <row r="30" spans="1:21" ht="45.85" thickBot="1">
      <c r="A30" s="13" t="str">
        <f>"Is there a back up person with at least partial competence in " &amp;L2</f>
        <v>Is there a back up person with at least partial competence in CUSTOMER SERVICE</v>
      </c>
      <c r="B30" s="19" t="str">
        <f>_xlfn.XLOOKUP(H30,LISTS!$C$3:$C$4,LISTS!$B$3:$B$4)</f>
        <v>Yes</v>
      </c>
      <c r="C30" s="24" t="str">
        <f xml:space="preserve"> "There are in total " &amp; L45 &amp; " additional team members who could act as back up that are partially competent or above"</f>
        <v>There are in total 5 additional team members who could act as back up that are partially competent or above</v>
      </c>
      <c r="F30" s="5"/>
      <c r="G30" s="5"/>
      <c r="H30">
        <f>IF(SUM(L45)&gt;0,1,0)</f>
        <v>1</v>
      </c>
    </row>
    <row r="31" spans="1:21" ht="45.2">
      <c r="A31" s="14" t="str">
        <f>"Does at least one person have competent skill in " &amp;O2</f>
        <v>Does at least one person have competent skill in TIME MANAGEMENT</v>
      </c>
      <c r="B31" s="20" t="str">
        <f>_xlfn.XLOOKUP(H31,LISTS!$C$3:$C$4,LISTS!$B$3:$B$4)</f>
        <v>Yes</v>
      </c>
      <c r="C31" s="25" t="str">
        <f xml:space="preserve"> "There are " &amp;N45 &amp; " team members who are either competent or expert in " &amp;O2</f>
        <v>There are 5 team members who are either competent or expert in TIME MANAGEMENT</v>
      </c>
      <c r="F31" s="5"/>
      <c r="G31" s="5"/>
      <c r="H31">
        <f>IF(SUM(O43:O44)&gt;0,1,0)</f>
        <v>1</v>
      </c>
    </row>
    <row r="32" spans="1:21" ht="45.85" thickBot="1">
      <c r="A32" s="15" t="str">
        <f>"Is there a back up person with at least partial competence in " &amp;O2</f>
        <v>Is there a back up person with at least partial competence in TIME MANAGEMENT</v>
      </c>
      <c r="B32" s="21" t="str">
        <f>_xlfn.XLOOKUP(H32,LISTS!$C$3:$C$4,LISTS!$B$3:$B$4)</f>
        <v>Yes</v>
      </c>
      <c r="C32" s="26" t="str">
        <f xml:space="preserve"> "There are in total " &amp; O45 &amp; " additional team members who could act as back up that are partially competent or above"</f>
        <v>There are in total 5 additional team members who could act as back up that are partially competent or above</v>
      </c>
      <c r="F32" s="5" t="s">
        <v>36</v>
      </c>
      <c r="G32" s="5"/>
      <c r="H32">
        <f>IF(SUM(O45)&gt;0,1,0)</f>
        <v>1</v>
      </c>
    </row>
    <row r="33" spans="1:31" ht="30.3" customHeight="1" thickBot="1">
      <c r="A33" s="17" t="str">
        <f xml:space="preserve"> "Does at least one person have competent skill in  " &amp; R2</f>
        <v>Does at least one person have competent skill in  MENTORING</v>
      </c>
      <c r="B33" s="22" t="str">
        <f>_xlfn.XLOOKUP(H33,LISTS!$C$3:$C$4,LISTS!$B$3:$B$4)</f>
        <v>No</v>
      </c>
      <c r="C33" s="23" t="str">
        <f>"There are " &amp;Q45 &amp; " team members who are either competent or expert in " &amp;R2</f>
        <v>There are 0 team members who are either competent or expert in MENTORING</v>
      </c>
      <c r="F33" s="5"/>
      <c r="H33">
        <f>IF(SUM(R43:R44)&gt;0,1,0)</f>
        <v>0</v>
      </c>
    </row>
    <row r="34" spans="1:31" ht="45.85" customHeight="1" thickBot="1">
      <c r="A34" s="17" t="str">
        <f xml:space="preserve"> "Is there a back up person with at least partial competence in  " &amp; R2</f>
        <v>Is there a back up person with at least partial competence in  MENTORING</v>
      </c>
      <c r="B34" s="22" t="str">
        <f>_xlfn.XLOOKUP(H34,LISTS!$C$3:$C$4,LISTS!$B$3:$B$4)</f>
        <v>No</v>
      </c>
      <c r="C34" s="91" t="str">
        <f>"There are in total " &amp;R45 &amp; " additional team members who could act as back up that are partially competent or above"</f>
        <v>There are in total 0 additional team members who could act as back up that are partially competent or above</v>
      </c>
      <c r="F34" s="5"/>
      <c r="G34" s="5"/>
      <c r="H34">
        <f>IF(SUM(R45)&gt;0,1,0)</f>
        <v>0</v>
      </c>
    </row>
    <row r="35" spans="1:31" ht="30.3" customHeight="1" thickBot="1">
      <c r="A35" s="14" t="str">
        <f xml:space="preserve"> "Does at least one person have competent skill in " &amp; U2</f>
        <v>Does at least one person have competent skill in COMMUNICATION</v>
      </c>
      <c r="B35" s="21" t="str">
        <f>_xlfn.XLOOKUP(H35,LISTS!$C$3:$C$4,LISTS!$B$3:$B$4)</f>
        <v>Yes</v>
      </c>
      <c r="C35" s="25" t="str">
        <f xml:space="preserve"> "There are " &amp;T45 &amp; " team members who are either competent or expert in " &amp; U2</f>
        <v>There are 0 team members who are either competent or expert in COMMUNICATION</v>
      </c>
      <c r="E35" s="5" t="s">
        <v>36</v>
      </c>
      <c r="F35">
        <f>IF(C23&gt;0,V23/C23,0)</f>
        <v>0</v>
      </c>
      <c r="G35" s="5"/>
      <c r="H35">
        <f>IF(SUM(U43:U44)&gt;0,1,0)</f>
        <v>1</v>
      </c>
    </row>
    <row r="36" spans="1:31" ht="45.85" customHeight="1" thickBot="1">
      <c r="A36" s="15" t="str">
        <f xml:space="preserve"> "Is there a back up person with at least partial competence in " &amp; U2</f>
        <v>Is there a back up person with at least partial competence in COMMUNICATION</v>
      </c>
      <c r="B36" s="21" t="str">
        <f>_xlfn.XLOOKUP(H36,LISTS!$C$3:$C$4,LISTS!$B$3:$B$4)</f>
        <v>Yes</v>
      </c>
      <c r="C36" s="26" t="str">
        <f>"There are in total " &amp; U45 &amp; " additional team members who could act as back up that are partially competent or above"</f>
        <v>There are in total 3 additional team members who could act as back up that are partially competent or above</v>
      </c>
      <c r="H36">
        <f>IF(SUM(U45)&gt;0,1,0)</f>
        <v>1</v>
      </c>
    </row>
    <row r="37" spans="1:31" ht="33.4" customHeight="1" thickBot="1">
      <c r="A37" s="91" t="s">
        <v>80</v>
      </c>
      <c r="B37" s="22" t="str">
        <f>IF(E25&gt;1,"Yes","No")</f>
        <v>Yes</v>
      </c>
      <c r="C37" s="91" t="s">
        <v>45</v>
      </c>
      <c r="F37" s="101" t="s">
        <v>46</v>
      </c>
      <c r="G37" s="102"/>
      <c r="H37" s="101" t="str">
        <f>IF(SUM(H25, H27,H29,H31,H33,H35)=6,"Yes","No")</f>
        <v>No</v>
      </c>
    </row>
    <row r="38" spans="1:31" ht="15.05" customHeight="1">
      <c r="F38" s="101" t="s">
        <v>48</v>
      </c>
      <c r="G38" s="101"/>
      <c r="H38" s="101" t="str">
        <f>IF(SUM(H26,H28,H30,H32,H34,H36)=6,"Yes","No")</f>
        <v>No</v>
      </c>
    </row>
    <row r="39" spans="1:31" ht="15.05" customHeight="1">
      <c r="C39" s="7"/>
    </row>
    <row r="40" spans="1:31">
      <c r="E40" t="s">
        <v>50</v>
      </c>
      <c r="F40" t="s">
        <v>51</v>
      </c>
      <c r="H40" t="s">
        <v>50</v>
      </c>
      <c r="I40" t="s">
        <v>51</v>
      </c>
      <c r="K40" t="s">
        <v>50</v>
      </c>
      <c r="L40" t="s">
        <v>51</v>
      </c>
      <c r="N40" t="s">
        <v>50</v>
      </c>
      <c r="O40" t="s">
        <v>51</v>
      </c>
      <c r="Q40" t="s">
        <v>50</v>
      </c>
      <c r="R40" t="s">
        <v>51</v>
      </c>
      <c r="T40" t="s">
        <v>50</v>
      </c>
      <c r="U40" t="s">
        <v>51</v>
      </c>
    </row>
    <row r="41" spans="1:31">
      <c r="C41" s="7"/>
      <c r="D41">
        <v>1</v>
      </c>
      <c r="E41" s="10">
        <f xml:space="preserve"> COUNTIFS( $E$3:$E$22,D41)</f>
        <v>1</v>
      </c>
      <c r="F41" s="10">
        <f t="shared" ref="F41:F43" si="0">COUNTIF(E41,"&gt;0")</f>
        <v>1</v>
      </c>
      <c r="H41" s="10">
        <f xml:space="preserve"> COUNTIFS( $H$3:$H$22,$D41)</f>
        <v>6</v>
      </c>
      <c r="I41" s="10">
        <f t="shared" ref="I41:I43" si="1">COUNTIF(H41,"&gt;0")</f>
        <v>1</v>
      </c>
      <c r="K41" s="10">
        <f xml:space="preserve"> COUNTIFS( $K$3:$K$22,$D41)</f>
        <v>1</v>
      </c>
      <c r="L41" s="10">
        <f t="shared" ref="L41:L43" si="2">COUNTIF(K41,"&gt;0")</f>
        <v>1</v>
      </c>
      <c r="N41" s="10">
        <f xml:space="preserve"> COUNTIFS( $N$3:$N$22,$D41)</f>
        <v>1</v>
      </c>
      <c r="O41" s="10">
        <f t="shared" ref="O41:O43" si="3">COUNTIF(N41,"&gt;0")</f>
        <v>1</v>
      </c>
      <c r="P41" s="10"/>
      <c r="Q41" s="10">
        <f xml:space="preserve"> COUNTIFS( $Q$3:$Q$22,$D41)</f>
        <v>6</v>
      </c>
      <c r="R41" s="10">
        <f>COUNTIF(Q41,"&gt;0")</f>
        <v>1</v>
      </c>
      <c r="S41" s="10"/>
      <c r="T41" s="10">
        <f xml:space="preserve"> COUNTIFS( $T$3:$T$22,$D41)</f>
        <v>3</v>
      </c>
      <c r="U41" s="10">
        <f>COUNTIF(T41,"&gt;0")</f>
        <v>1</v>
      </c>
    </row>
    <row r="42" spans="1:31">
      <c r="D42">
        <v>2</v>
      </c>
      <c r="E42" s="10">
        <f xml:space="preserve"> COUNTIFS( $E$3:$E$22,D42)</f>
        <v>4</v>
      </c>
      <c r="F42" s="10">
        <f t="shared" si="0"/>
        <v>1</v>
      </c>
      <c r="H42" s="10">
        <f t="shared" ref="H42:H44" si="4" xml:space="preserve"> COUNTIFS( $H$3:$H$22,$D42)</f>
        <v>0</v>
      </c>
      <c r="I42" s="10">
        <f t="shared" si="1"/>
        <v>0</v>
      </c>
      <c r="K42" s="10">
        <f t="shared" ref="K42:K44" si="5" xml:space="preserve"> COUNTIFS( $K$3:$K$22,$D42)</f>
        <v>5</v>
      </c>
      <c r="L42" s="10">
        <f t="shared" si="2"/>
        <v>1</v>
      </c>
      <c r="N42" s="10">
        <f t="shared" ref="N42:N44" si="6" xml:space="preserve"> COUNTIFS( $N$3:$N$22,$D42)</f>
        <v>1</v>
      </c>
      <c r="O42" s="10">
        <f t="shared" si="3"/>
        <v>1</v>
      </c>
      <c r="P42" s="10"/>
      <c r="Q42" s="10">
        <f t="shared" ref="Q42:Q45" si="7" xml:space="preserve"> COUNTIFS( $Q$3:$Q$22,$D42)</f>
        <v>1</v>
      </c>
      <c r="R42" s="10">
        <f>COUNTIF(Q42,"&gt;0")</f>
        <v>1</v>
      </c>
      <c r="S42" s="10"/>
      <c r="T42" s="10">
        <f t="shared" ref="T42:T45" si="8" xml:space="preserve"> COUNTIFS( $T$3:$T$22,$D42)</f>
        <v>3</v>
      </c>
      <c r="U42" s="10">
        <f>COUNTIF(T42,"&gt;0")</f>
        <v>1</v>
      </c>
    </row>
    <row r="43" spans="1:31">
      <c r="D43">
        <v>3</v>
      </c>
      <c r="E43" s="10">
        <f xml:space="preserve"> COUNTIFS( $E$3:$E$22,D43)</f>
        <v>1</v>
      </c>
      <c r="F43" s="10">
        <f t="shared" si="0"/>
        <v>1</v>
      </c>
      <c r="H43" s="10">
        <f t="shared" si="4"/>
        <v>0</v>
      </c>
      <c r="I43" s="10">
        <f t="shared" si="1"/>
        <v>0</v>
      </c>
      <c r="K43" s="10">
        <f t="shared" si="5"/>
        <v>1</v>
      </c>
      <c r="L43" s="10">
        <f t="shared" si="2"/>
        <v>1</v>
      </c>
      <c r="N43" s="10">
        <f t="shared" si="6"/>
        <v>3</v>
      </c>
      <c r="O43" s="10">
        <f t="shared" si="3"/>
        <v>1</v>
      </c>
      <c r="P43" s="10"/>
      <c r="Q43" s="10">
        <f t="shared" si="7"/>
        <v>0</v>
      </c>
      <c r="R43" s="10">
        <f>COUNTIF(Q43,"&gt;0")</f>
        <v>0</v>
      </c>
      <c r="S43" s="10"/>
      <c r="T43" s="10">
        <f t="shared" si="8"/>
        <v>1</v>
      </c>
      <c r="U43" s="10">
        <f>COUNTIF(T43,"&gt;0")</f>
        <v>1</v>
      </c>
    </row>
    <row r="44" spans="1:31">
      <c r="D44">
        <v>4</v>
      </c>
      <c r="E44" s="10">
        <f xml:space="preserve"> COUNTIFS( $E$3:$E$22,D44)</f>
        <v>1</v>
      </c>
      <c r="F44" s="10">
        <f>COUNTIF(E44,"&gt;0")</f>
        <v>1</v>
      </c>
      <c r="H44" s="10">
        <f t="shared" si="4"/>
        <v>1</v>
      </c>
      <c r="I44" s="10">
        <f>COUNTIF(H44,"&gt;0")</f>
        <v>1</v>
      </c>
      <c r="K44" s="10">
        <f t="shared" si="5"/>
        <v>0</v>
      </c>
      <c r="L44" s="10">
        <f>COUNTIF(K44,"&gt;0")</f>
        <v>0</v>
      </c>
      <c r="N44" s="10">
        <f t="shared" si="6"/>
        <v>2</v>
      </c>
      <c r="O44" s="10">
        <f>COUNTIF(N44,"&gt;0")</f>
        <v>1</v>
      </c>
      <c r="P44" s="10"/>
      <c r="Q44" s="10">
        <f t="shared" si="7"/>
        <v>0</v>
      </c>
      <c r="R44" s="10">
        <f>COUNTIF(Q44,"&gt;0")</f>
        <v>0</v>
      </c>
      <c r="S44" s="10"/>
      <c r="T44" s="10">
        <f t="shared" si="8"/>
        <v>0</v>
      </c>
      <c r="U44" s="10">
        <f>COUNTIF(T44,"&gt;0")</f>
        <v>0</v>
      </c>
      <c r="AE44" t="s">
        <v>52</v>
      </c>
    </row>
    <row r="45" spans="1:31">
      <c r="E45" s="11">
        <f>SUM(E43:E44)</f>
        <v>2</v>
      </c>
      <c r="F45">
        <f>IF(SUM(E42:E44)-1&lt;0,0,SUM(E42:E44)-1)</f>
        <v>5</v>
      </c>
      <c r="H45" s="11">
        <f>SUM(H43:H44)</f>
        <v>1</v>
      </c>
      <c r="I45">
        <f>IF(SUM(H42:H44)-1&lt;0,0,SUM(H42:H44)-1)</f>
        <v>0</v>
      </c>
      <c r="K45" s="11">
        <f>SUM(K43:K44)</f>
        <v>1</v>
      </c>
      <c r="L45">
        <f>IF(SUM(K42:K44)-1&lt;0,0,SUM(K42:K44)-1)</f>
        <v>5</v>
      </c>
      <c r="N45" s="11">
        <f>SUM(N43:N44)</f>
        <v>5</v>
      </c>
      <c r="O45">
        <f>IF(SUM(N42:N44)-1&lt;0,0,SUM(N42:N44)-1)</f>
        <v>5</v>
      </c>
      <c r="Q45" s="11">
        <f t="shared" si="7"/>
        <v>0</v>
      </c>
      <c r="R45">
        <f>IF(SUM(Q42:Q44)-1&lt;0,0,SUM(Q42:Q44)-1)</f>
        <v>0</v>
      </c>
      <c r="S45" s="11"/>
      <c r="T45" s="11">
        <f t="shared" si="8"/>
        <v>0</v>
      </c>
      <c r="U45">
        <f>IF(SUM(T42:T44)-1&lt;0,0,SUM(T42:T44)-1)</f>
        <v>3</v>
      </c>
      <c r="AB45" s="1">
        <v>1</v>
      </c>
      <c r="AC45" s="1"/>
      <c r="AD45" s="1">
        <v>1</v>
      </c>
      <c r="AE45" t="s">
        <v>53</v>
      </c>
    </row>
    <row r="46" spans="1:31">
      <c r="AB46" s="1">
        <v>2</v>
      </c>
      <c r="AC46" s="1"/>
      <c r="AD46" s="1">
        <v>2</v>
      </c>
      <c r="AE46" t="s">
        <v>54</v>
      </c>
    </row>
    <row r="47" spans="1:31">
      <c r="AB47" s="1">
        <v>3</v>
      </c>
      <c r="AC47" s="1"/>
      <c r="AD47" s="1">
        <v>3</v>
      </c>
      <c r="AE47" t="s">
        <v>55</v>
      </c>
    </row>
    <row r="48" spans="1:31">
      <c r="AB48" s="1">
        <v>4</v>
      </c>
      <c r="AC48" s="1"/>
      <c r="AD48" s="1">
        <v>4</v>
      </c>
      <c r="AE48" t="s">
        <v>47</v>
      </c>
    </row>
    <row r="49" spans="28:31">
      <c r="AB49" s="1">
        <v>5</v>
      </c>
      <c r="AC49" s="1"/>
      <c r="AD49" s="1">
        <v>5</v>
      </c>
      <c r="AE49" t="s">
        <v>49</v>
      </c>
    </row>
  </sheetData>
  <sheetProtection algorithmName="SHA-512" hashValue="+pTX8REA5I6fsZ2A3bbRd1qtbUQ/+EMiulvSZbOg28EHQNnV6fXYnvQyD4izm2fiR83UZNjnxdFJKiKj2DMF2w==" saltValue="dDfE55FyMslKWII0I8RVrw==" spinCount="100000" sheet="1" objects="1" scenarios="1"/>
  <conditionalFormatting sqref="AB45:AB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:AC4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5:AD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2542-7EFC-4374-9BED-BB62F14A7C11}">
  <sheetPr>
    <tabColor theme="0" tint="-0.499984740745262"/>
  </sheetPr>
  <dimension ref="A1:BU31"/>
  <sheetViews>
    <sheetView showGridLines="0" topLeftCell="A2" zoomScaleNormal="100" workbookViewId="0">
      <selection activeCell="E17" sqref="E17"/>
    </sheetView>
  </sheetViews>
  <sheetFormatPr defaultRowHeight="15.05"/>
  <cols>
    <col min="2" max="2" width="33.109375" customWidth="1"/>
    <col min="3" max="3" width="46.21875" style="75" customWidth="1"/>
    <col min="4" max="4" width="16.88671875" customWidth="1"/>
    <col min="5" max="5" width="63.33203125" bestFit="1" customWidth="1"/>
  </cols>
  <sheetData>
    <row r="1" spans="1:73" ht="15.75" thickBot="1"/>
    <row r="2" spans="1:73" ht="19" thickBot="1">
      <c r="C2" s="34" t="s">
        <v>33</v>
      </c>
      <c r="D2" s="35" t="s">
        <v>34</v>
      </c>
      <c r="E2" s="36" t="s">
        <v>35</v>
      </c>
    </row>
    <row r="3" spans="1:73" ht="6.55" customHeight="1" thickBot="1">
      <c r="C3" s="77"/>
      <c r="D3" s="78"/>
      <c r="E3" s="79"/>
    </row>
    <row r="4" spans="1:73" ht="32.1" thickBot="1">
      <c r="B4" s="32"/>
      <c r="C4" s="40" t="str">
        <f>'Calculation Matrix'!A25</f>
        <v>Does at least one person have competent skill in INSERT SKILL HERE</v>
      </c>
      <c r="D4" s="28" t="str">
        <f>'Calculation Matrix'!B25</f>
        <v>No</v>
      </c>
      <c r="E4" s="37" t="str">
        <f>'Calculation Matrix'!C25</f>
        <v>There are 0 team members who are either competent or expert in INSERT SKILL HERE</v>
      </c>
    </row>
    <row r="5" spans="1:73" ht="31.45">
      <c r="B5" s="32"/>
      <c r="C5" s="41" t="str">
        <f>'Calculation Matrix'!A26</f>
        <v>Is there a back up person with at least partial competence in INSERT SKILL HERE</v>
      </c>
      <c r="D5" s="29" t="str">
        <f>'Calculation Matrix'!B26</f>
        <v>No</v>
      </c>
      <c r="E5" s="38" t="str">
        <f>'Calculation Matrix'!C26</f>
        <v>There are in total 0 additional team members who could act as back up that are partially competent or above</v>
      </c>
    </row>
    <row r="6" spans="1:73" s="9" customFormat="1" ht="9" customHeight="1" thickBot="1">
      <c r="A6" s="32"/>
      <c r="B6" s="32"/>
      <c r="C6" s="42"/>
      <c r="D6" s="30"/>
      <c r="E6" s="3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</row>
    <row r="7" spans="1:73" ht="32.1" thickBot="1">
      <c r="B7" s="32"/>
      <c r="C7" s="40" t="str">
        <f>'Calculation Matrix'!A27</f>
        <v>Does at least one person have competent skill in INSERT SKILL HERE</v>
      </c>
      <c r="D7" s="28" t="str">
        <f>'Calculation Matrix'!B27</f>
        <v>No</v>
      </c>
      <c r="E7" s="37" t="str">
        <f>'Calculation Matrix'!C27</f>
        <v>There are 0 team members who are either competent or expert in INSERT SKILL HERE</v>
      </c>
    </row>
    <row r="8" spans="1:73" ht="31.45">
      <c r="B8" s="32"/>
      <c r="C8" s="41" t="str">
        <f>'Calculation Matrix'!A28</f>
        <v>Is there a back up person with at least partial competence in INSERT SKILL HERE</v>
      </c>
      <c r="D8" s="29" t="str">
        <f>'Calculation Matrix'!B28</f>
        <v>No</v>
      </c>
      <c r="E8" s="38" t="str">
        <f>'Calculation Matrix'!C28</f>
        <v>There are in total 0 additional team members who could act as back up that are partially competent or above</v>
      </c>
    </row>
    <row r="9" spans="1:73" s="9" customFormat="1" ht="9" customHeight="1" thickBot="1">
      <c r="A9" s="32"/>
      <c r="B9" s="32"/>
      <c r="C9" s="42"/>
      <c r="D9" s="30"/>
      <c r="E9" s="39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</row>
    <row r="10" spans="1:73" ht="32.1" thickBot="1">
      <c r="B10" s="32"/>
      <c r="C10" s="40" t="str">
        <f>'Calculation Matrix'!A29</f>
        <v>Does at least one person have competent skill in INSERT SKILL HERE</v>
      </c>
      <c r="D10" s="28" t="str">
        <f>'Calculation Matrix'!B29</f>
        <v>No</v>
      </c>
      <c r="E10" s="37" t="str">
        <f>'Calculation Matrix'!C29</f>
        <v>There are 0 team members who are either competent or expert in INSERT SKILL HERE</v>
      </c>
    </row>
    <row r="11" spans="1:73" ht="31.45">
      <c r="B11" s="32"/>
      <c r="C11" s="41" t="str">
        <f>'Calculation Matrix'!A30</f>
        <v>Is there a back up person with at least partial competence in INSERT SKILL HERE</v>
      </c>
      <c r="D11" s="29" t="str">
        <f>'Calculation Matrix'!B30</f>
        <v>No</v>
      </c>
      <c r="E11" s="38" t="str">
        <f>'Calculation Matrix'!C30</f>
        <v>There are in total 0 additional team members who could act as back up that are partially competent or above</v>
      </c>
    </row>
    <row r="12" spans="1:73" s="9" customFormat="1" ht="9" customHeight="1" thickBot="1">
      <c r="A12" s="32"/>
      <c r="B12" s="32"/>
      <c r="C12" s="42"/>
      <c r="D12" s="30"/>
      <c r="E12" s="39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</row>
    <row r="13" spans="1:73" ht="32.1" thickBot="1">
      <c r="B13" s="32"/>
      <c r="C13" s="40" t="str">
        <f>'Calculation Matrix'!A31</f>
        <v>Does at least one person have competent skill in INSERT SKILL HERE</v>
      </c>
      <c r="D13" s="28" t="str">
        <f>'Calculation Matrix'!B31</f>
        <v>No</v>
      </c>
      <c r="E13" s="37" t="str">
        <f>'Calculation Matrix'!C31</f>
        <v>There are 0 team members who are either competent or expert in INSERT SKILL HERE</v>
      </c>
    </row>
    <row r="14" spans="1:73" ht="31.45">
      <c r="B14" s="32"/>
      <c r="C14" s="41" t="str">
        <f>'Calculation Matrix'!A32</f>
        <v>Is there a back up person with at least partial competence in INSERT SKILL HERE</v>
      </c>
      <c r="D14" s="29" t="str">
        <f>'Calculation Matrix'!B32</f>
        <v>No</v>
      </c>
      <c r="E14" s="38" t="str">
        <f>'Calculation Matrix'!C32</f>
        <v>There are in total 0 additional team members who could act as back up that are partially competent or above</v>
      </c>
    </row>
    <row r="15" spans="1:73" s="9" customFormat="1" ht="9" customHeight="1" thickBot="1">
      <c r="A15" s="32"/>
      <c r="B15" s="32"/>
      <c r="C15" s="42"/>
      <c r="D15" s="104"/>
      <c r="E15" s="3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</row>
    <row r="16" spans="1:73" ht="32.1" thickBot="1">
      <c r="B16" s="32"/>
      <c r="C16" s="40" t="str">
        <f>'Calculation Matrix'!A33</f>
        <v>Does at least one person have competent skill in  INSERT SKILL HERE</v>
      </c>
      <c r="D16" s="105" t="str">
        <f>'Calculation Matrix'!B33</f>
        <v>No</v>
      </c>
      <c r="E16" s="37" t="str">
        <f>'Calculation Matrix'!C33</f>
        <v>There are 0 team members who are either competent or expert in INSERT SKILL HERE</v>
      </c>
    </row>
    <row r="17" spans="2:5" ht="32.1" thickBot="1">
      <c r="B17" s="32"/>
      <c r="C17" s="41" t="str">
        <f>'Calculation Matrix'!A34</f>
        <v>Is there a back up person with at least partial competence in  INSERT SKILL HERE</v>
      </c>
      <c r="D17" s="31" t="str">
        <f>'Calculation Matrix'!B34</f>
        <v>No</v>
      </c>
      <c r="E17" s="96" t="str">
        <f>'Calculation Matrix'!C34</f>
        <v>There are in total 0 additional team members who could act as back up that are partially competent or above</v>
      </c>
    </row>
    <row r="18" spans="2:5" ht="9" customHeight="1" thickBot="1">
      <c r="B18" s="32"/>
      <c r="C18" s="92"/>
      <c r="D18" s="93"/>
      <c r="E18" s="94"/>
    </row>
    <row r="19" spans="2:5" ht="32.1" customHeight="1" thickBot="1">
      <c r="B19" s="32"/>
      <c r="C19" s="40" t="str">
        <f>'Calculation Matrix'!A35</f>
        <v>Does at least one person have competent skill in INSERT SKILL HERE</v>
      </c>
      <c r="D19" s="103" t="str">
        <f>'Calculation Matrix'!B35</f>
        <v>No</v>
      </c>
      <c r="E19" s="37" t="str">
        <f>'Calculation Matrix'!C35</f>
        <v>There are 0 team members who are either competent or expert in INSERT SKILL HERE</v>
      </c>
    </row>
    <row r="20" spans="2:5" ht="32.1" customHeight="1" thickBot="1">
      <c r="B20" s="32"/>
      <c r="C20" s="95" t="str">
        <f>'Calculation Matrix'!A36</f>
        <v>Is there a back up person with at least partial competence in INSERT SKILL HERE</v>
      </c>
      <c r="D20" s="33" t="str">
        <f>'Calculation Matrix'!B35</f>
        <v>No</v>
      </c>
      <c r="E20" s="97" t="str">
        <f>'Calculation Matrix'!C36</f>
        <v>There are in total 0 additional team members who could act as back up that are partially competent or above</v>
      </c>
    </row>
    <row r="21" spans="2:5" ht="9" customHeight="1" thickBot="1">
      <c r="B21" s="32"/>
      <c r="C21" s="98"/>
      <c r="D21" s="100"/>
      <c r="E21" s="99"/>
    </row>
    <row r="22" spans="2:5" ht="32.1" customHeight="1" thickBot="1">
      <c r="B22" s="32"/>
      <c r="C22" s="43" t="str">
        <f>'Example Calculation Matrix'!A37</f>
        <v>Is there an opportunity for a least one person to learn from someone more skilled</v>
      </c>
      <c r="D22" s="33" t="str">
        <f>'Calculation Matrix'!B36</f>
        <v>No</v>
      </c>
      <c r="E22" s="43" t="str">
        <f>'Calculation Matrix'!C37</f>
        <v>Suggested by skills level mix</v>
      </c>
    </row>
    <row r="23" spans="2:5" ht="16.399999999999999" thickBot="1">
      <c r="C23" s="78"/>
      <c r="D23" s="78"/>
      <c r="E23" s="78"/>
    </row>
    <row r="24" spans="2:5" ht="16.399999999999999" thickBot="1">
      <c r="C24" s="78"/>
      <c r="D24" s="80" t="s">
        <v>36</v>
      </c>
      <c r="E24" s="81" t="str">
        <f>"" &amp;COUNTIF(D4:D22,"Yes") &amp; " from 13 criteria satisfied"</f>
        <v>0 from 13 criteria satisfied</v>
      </c>
    </row>
    <row r="27" spans="2:5">
      <c r="C27" s="76"/>
    </row>
    <row r="28" spans="2:5">
      <c r="C28" s="76"/>
    </row>
    <row r="29" spans="2:5">
      <c r="C29" s="76"/>
    </row>
    <row r="30" spans="2:5">
      <c r="C30" s="76"/>
    </row>
    <row r="31" spans="2:5">
      <c r="C31" s="76"/>
    </row>
  </sheetData>
  <sheetProtection algorithmName="SHA-512" hashValue="NgKPHmcCBZgmV4ZlY2J0EAuR+U00IrKxbnWg/LDdGXwOw1FWyG3+wmTxKffa/jtR96vKuIPujk3otnslYTRbxw==" saltValue="sQJeoZ5/uDuOA9IqnmmgAg==" spinCount="100000" sheet="1" objects="1" scenarios="1"/>
  <conditionalFormatting sqref="C27:C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22">
    <cfRule type="containsText" dxfId="3" priority="1" operator="containsText" text="No">
      <formula>NOT(ISERROR(SEARCH("No",D4)))</formula>
    </cfRule>
    <cfRule type="containsText" dxfId="2" priority="2" operator="containsText" text="Yes">
      <formula>NOT(ISERROR(SEARCH("Yes",D4)))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27E4-E4D1-4537-9392-6B94114DFF7B}">
  <sheetPr>
    <tabColor rgb="FFFFFF00"/>
  </sheetPr>
  <dimension ref="A1:I1048574"/>
  <sheetViews>
    <sheetView showGridLines="0" zoomScale="75" zoomScaleNormal="75" workbookViewId="0">
      <selection activeCell="H10" sqref="H10"/>
    </sheetView>
  </sheetViews>
  <sheetFormatPr defaultColWidth="8.88671875" defaultRowHeight="15.05"/>
  <cols>
    <col min="1" max="1" width="49.109375" style="44" customWidth="1"/>
    <col min="2" max="2" width="16.33203125" style="44" customWidth="1"/>
    <col min="3" max="3" width="30.33203125" style="44" customWidth="1"/>
    <col min="4" max="7" width="18.33203125" style="44" bestFit="1" customWidth="1"/>
    <col min="8" max="9" width="17.88671875" style="44" bestFit="1" customWidth="1"/>
    <col min="10" max="16384" width="8.88671875" style="44"/>
  </cols>
  <sheetData>
    <row r="1" spans="1:9" ht="14.4" customHeight="1" thickBot="1">
      <c r="A1"/>
      <c r="B1"/>
      <c r="C1" s="48" t="s">
        <v>0</v>
      </c>
      <c r="D1" s="52" t="s">
        <v>1</v>
      </c>
      <c r="E1" s="53" t="s">
        <v>2</v>
      </c>
      <c r="F1" s="53" t="s">
        <v>3</v>
      </c>
      <c r="G1" s="54" t="s">
        <v>4</v>
      </c>
      <c r="H1" s="55" t="s">
        <v>64</v>
      </c>
      <c r="I1" s="84" t="s">
        <v>62</v>
      </c>
    </row>
    <row r="2" spans="1:9" ht="29" customHeight="1" thickBot="1">
      <c r="A2"/>
      <c r="B2"/>
      <c r="C2" s="106" t="s">
        <v>5</v>
      </c>
      <c r="D2" s="72" t="s">
        <v>81</v>
      </c>
      <c r="E2" s="73" t="s">
        <v>82</v>
      </c>
      <c r="F2" s="73" t="s">
        <v>69</v>
      </c>
      <c r="G2" s="74" t="s">
        <v>70</v>
      </c>
      <c r="H2" s="74" t="s">
        <v>71</v>
      </c>
      <c r="I2" s="85" t="s">
        <v>83</v>
      </c>
    </row>
    <row r="3" spans="1:9" ht="29" customHeight="1" thickBot="1">
      <c r="A3"/>
      <c r="B3"/>
      <c r="C3" s="107"/>
      <c r="D3" s="56" t="s">
        <v>7</v>
      </c>
      <c r="E3" s="57" t="s">
        <v>7</v>
      </c>
      <c r="F3" s="57" t="s">
        <v>7</v>
      </c>
      <c r="G3" s="83" t="s">
        <v>7</v>
      </c>
      <c r="H3" s="82" t="s">
        <v>68</v>
      </c>
      <c r="I3" s="86" t="s">
        <v>68</v>
      </c>
    </row>
    <row r="4" spans="1:9">
      <c r="A4"/>
      <c r="B4" s="70" t="s">
        <v>8</v>
      </c>
      <c r="C4" s="58" t="s">
        <v>72</v>
      </c>
      <c r="D4" s="59" t="s">
        <v>79</v>
      </c>
      <c r="E4" s="71" t="s">
        <v>32</v>
      </c>
      <c r="F4" s="71" t="s">
        <v>32</v>
      </c>
      <c r="G4" s="71" t="s">
        <v>79</v>
      </c>
      <c r="H4" s="71" t="s">
        <v>32</v>
      </c>
      <c r="I4" s="87" t="s">
        <v>32</v>
      </c>
    </row>
    <row r="5" spans="1:9">
      <c r="A5"/>
      <c r="B5" s="49" t="s">
        <v>9</v>
      </c>
      <c r="C5" s="60" t="s">
        <v>73</v>
      </c>
      <c r="D5" s="50" t="s">
        <v>60</v>
      </c>
      <c r="E5" s="51" t="s">
        <v>32</v>
      </c>
      <c r="F5" s="51" t="s">
        <v>79</v>
      </c>
      <c r="G5" s="51" t="s">
        <v>60</v>
      </c>
      <c r="H5" s="51" t="s">
        <v>32</v>
      </c>
      <c r="I5" s="88" t="s">
        <v>32</v>
      </c>
    </row>
    <row r="6" spans="1:9">
      <c r="A6"/>
      <c r="B6" s="49" t="s">
        <v>10</v>
      </c>
      <c r="C6" s="60" t="s">
        <v>74</v>
      </c>
      <c r="D6" s="50" t="s">
        <v>61</v>
      </c>
      <c r="E6" s="51" t="s">
        <v>32</v>
      </c>
      <c r="F6" s="51" t="s">
        <v>79</v>
      </c>
      <c r="G6" s="51" t="s">
        <v>60</v>
      </c>
      <c r="H6" s="51" t="s">
        <v>79</v>
      </c>
      <c r="I6" s="88" t="s">
        <v>32</v>
      </c>
    </row>
    <row r="7" spans="1:9">
      <c r="A7"/>
      <c r="B7" s="49" t="s">
        <v>11</v>
      </c>
      <c r="C7" s="60" t="s">
        <v>75</v>
      </c>
      <c r="D7" s="50" t="s">
        <v>79</v>
      </c>
      <c r="E7" s="51" t="s">
        <v>32</v>
      </c>
      <c r="F7" s="51" t="s">
        <v>79</v>
      </c>
      <c r="G7" s="51" t="s">
        <v>60</v>
      </c>
      <c r="H7" s="51" t="s">
        <v>32</v>
      </c>
      <c r="I7" s="88" t="s">
        <v>79</v>
      </c>
    </row>
    <row r="8" spans="1:9">
      <c r="A8"/>
      <c r="B8" s="49" t="s">
        <v>12</v>
      </c>
      <c r="C8" s="60" t="s">
        <v>76</v>
      </c>
      <c r="D8" s="50" t="s">
        <v>79</v>
      </c>
      <c r="E8" s="51" t="s">
        <v>32</v>
      </c>
      <c r="F8" s="51" t="s">
        <v>60</v>
      </c>
      <c r="G8" s="51" t="s">
        <v>61</v>
      </c>
      <c r="H8" s="51" t="s">
        <v>32</v>
      </c>
      <c r="I8" s="88" t="s">
        <v>79</v>
      </c>
    </row>
    <row r="9" spans="1:9">
      <c r="A9"/>
      <c r="B9" s="49" t="s">
        <v>13</v>
      </c>
      <c r="C9" s="60" t="s">
        <v>77</v>
      </c>
      <c r="D9" s="50" t="s">
        <v>79</v>
      </c>
      <c r="E9" s="51" t="s">
        <v>32</v>
      </c>
      <c r="F9" s="51" t="s">
        <v>79</v>
      </c>
      <c r="G9" s="51" t="s">
        <v>61</v>
      </c>
      <c r="H9" s="51" t="s">
        <v>32</v>
      </c>
      <c r="I9" s="88" t="s">
        <v>79</v>
      </c>
    </row>
    <row r="10" spans="1:9">
      <c r="A10"/>
      <c r="B10" s="49" t="s">
        <v>14</v>
      </c>
      <c r="C10" s="60" t="s">
        <v>78</v>
      </c>
      <c r="D10" s="50" t="s">
        <v>32</v>
      </c>
      <c r="E10" s="51" t="s">
        <v>61</v>
      </c>
      <c r="F10" s="51" t="s">
        <v>79</v>
      </c>
      <c r="G10" s="51" t="s">
        <v>32</v>
      </c>
      <c r="H10" s="51" t="s">
        <v>32</v>
      </c>
      <c r="I10" s="88" t="s">
        <v>60</v>
      </c>
    </row>
    <row r="11" spans="1:9">
      <c r="A11"/>
      <c r="B11" s="49" t="s">
        <v>15</v>
      </c>
      <c r="C11" s="60"/>
      <c r="D11" s="50"/>
      <c r="E11" s="51"/>
      <c r="F11" s="51"/>
      <c r="G11" s="51"/>
      <c r="H11" s="51"/>
      <c r="I11" s="88"/>
    </row>
    <row r="12" spans="1:9">
      <c r="A12"/>
      <c r="B12" s="49" t="s">
        <v>16</v>
      </c>
      <c r="C12" s="60"/>
      <c r="D12" s="50"/>
      <c r="E12" s="51"/>
      <c r="F12" s="51"/>
      <c r="G12" s="51"/>
      <c r="H12" s="51"/>
      <c r="I12" s="88"/>
    </row>
    <row r="13" spans="1:9">
      <c r="A13"/>
      <c r="B13" s="49" t="s">
        <v>17</v>
      </c>
      <c r="C13" s="60"/>
      <c r="D13" s="50"/>
      <c r="E13" s="51"/>
      <c r="F13" s="51"/>
      <c r="G13" s="51"/>
      <c r="H13" s="51"/>
      <c r="I13" s="88"/>
    </row>
    <row r="14" spans="1:9">
      <c r="A14"/>
      <c r="B14" s="49" t="s">
        <v>18</v>
      </c>
      <c r="C14" s="60"/>
      <c r="D14" s="50"/>
      <c r="E14" s="51"/>
      <c r="F14" s="51"/>
      <c r="G14" s="51"/>
      <c r="H14" s="51"/>
      <c r="I14" s="88"/>
    </row>
    <row r="15" spans="1:9">
      <c r="A15"/>
      <c r="B15" s="49" t="s">
        <v>19</v>
      </c>
      <c r="C15" s="60"/>
      <c r="D15" s="50"/>
      <c r="E15" s="51"/>
      <c r="F15" s="51"/>
      <c r="G15" s="51"/>
      <c r="H15" s="51"/>
      <c r="I15" s="88"/>
    </row>
    <row r="16" spans="1:9">
      <c r="A16"/>
      <c r="B16" s="49" t="s">
        <v>20</v>
      </c>
      <c r="C16" s="60"/>
      <c r="D16" s="50"/>
      <c r="E16" s="51"/>
      <c r="F16" s="51"/>
      <c r="G16" s="51"/>
      <c r="H16" s="51"/>
      <c r="I16" s="88"/>
    </row>
    <row r="17" spans="1:9">
      <c r="A17"/>
      <c r="B17" s="49" t="s">
        <v>21</v>
      </c>
      <c r="C17" s="60"/>
      <c r="D17" s="50"/>
      <c r="E17" s="51"/>
      <c r="F17" s="51"/>
      <c r="G17" s="51"/>
      <c r="H17" s="51"/>
      <c r="I17" s="88"/>
    </row>
    <row r="18" spans="1:9">
      <c r="A18"/>
      <c r="B18" s="49" t="s">
        <v>22</v>
      </c>
      <c r="C18" s="60"/>
      <c r="D18" s="50"/>
      <c r="E18" s="51"/>
      <c r="F18" s="51"/>
      <c r="G18" s="51"/>
      <c r="H18" s="51"/>
      <c r="I18" s="88"/>
    </row>
    <row r="19" spans="1:9">
      <c r="A19"/>
      <c r="B19" s="49" t="s">
        <v>23</v>
      </c>
      <c r="C19" s="60"/>
      <c r="D19" s="50"/>
      <c r="E19" s="51"/>
      <c r="F19" s="51"/>
      <c r="G19" s="51"/>
      <c r="H19" s="51"/>
      <c r="I19" s="88"/>
    </row>
    <row r="20" spans="1:9">
      <c r="A20"/>
      <c r="B20" s="49" t="s">
        <v>24</v>
      </c>
      <c r="C20" s="61"/>
      <c r="D20" s="50"/>
      <c r="E20" s="51"/>
      <c r="F20" s="51"/>
      <c r="G20" s="51"/>
      <c r="H20" s="51"/>
      <c r="I20" s="88"/>
    </row>
    <row r="21" spans="1:9">
      <c r="A21"/>
      <c r="B21" s="49" t="s">
        <v>25</v>
      </c>
      <c r="C21" s="61"/>
      <c r="D21" s="50"/>
      <c r="E21" s="51"/>
      <c r="F21" s="51"/>
      <c r="G21" s="51"/>
      <c r="H21" s="51"/>
      <c r="I21" s="88"/>
    </row>
    <row r="22" spans="1:9">
      <c r="A22"/>
      <c r="B22" s="49" t="s">
        <v>26</v>
      </c>
      <c r="C22" s="61"/>
      <c r="D22" s="50"/>
      <c r="E22" s="51"/>
      <c r="F22" s="51"/>
      <c r="G22" s="51"/>
      <c r="H22" s="51"/>
      <c r="I22" s="88"/>
    </row>
    <row r="23" spans="1:9" ht="15.75" thickBot="1">
      <c r="A23"/>
      <c r="B23" s="49" t="s">
        <v>27</v>
      </c>
      <c r="C23" s="62"/>
      <c r="D23" s="63"/>
      <c r="E23" s="64"/>
      <c r="F23" s="64"/>
      <c r="G23" s="64"/>
      <c r="H23" s="64"/>
      <c r="I23" s="89"/>
    </row>
    <row r="24" spans="1:9" ht="15.75" thickBot="1">
      <c r="A24"/>
      <c r="B24"/>
    </row>
    <row r="25" spans="1:9" ht="30.8" thickBot="1">
      <c r="A25" s="47" t="s">
        <v>28</v>
      </c>
      <c r="B25"/>
    </row>
    <row r="26" spans="1:9" ht="30.15">
      <c r="A26" s="65" t="s">
        <v>29</v>
      </c>
      <c r="B26" s="67" t="str">
        <f>'Example Calculation Matrix'!H37</f>
        <v>No</v>
      </c>
      <c r="C26" s="46"/>
    </row>
    <row r="27" spans="1:9" ht="30.15">
      <c r="A27" s="66" t="s">
        <v>30</v>
      </c>
      <c r="B27" s="68" t="str">
        <f>'Example Calculation Matrix'!H38</f>
        <v>No</v>
      </c>
      <c r="C27" s="46"/>
    </row>
    <row r="28" spans="1:9" ht="30.15">
      <c r="A28" s="66" t="s">
        <v>31</v>
      </c>
      <c r="B28" s="69" t="str">
        <f>'Example Calculation Matrix'!B37</f>
        <v>Yes</v>
      </c>
      <c r="C28" s="46"/>
    </row>
    <row r="1048574" spans="6:6">
      <c r="F1048574" s="45" t="s">
        <v>32</v>
      </c>
    </row>
  </sheetData>
  <sheetProtection selectLockedCells="1"/>
  <protectedRanges>
    <protectedRange sqref="C4:I23" name="Range1"/>
  </protectedRanges>
  <mergeCells count="1">
    <mergeCell ref="C2:C3"/>
  </mergeCells>
  <conditionalFormatting sqref="I29:I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4:I23" xr:uid="{92CA8B5C-34AC-4971-A7E9-D766A2BDED10}">
      <formula1>"Not competent,Partially competent,Competent,Expert"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051496-43E6-4711-850E-8830F33C95A2}">
          <x14:formula1>
            <xm:f>LISTS!$B$3:$B$4</xm:f>
          </x14:formula1>
          <xm:sqref>B26:B27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5D38-1349-48C5-9A35-4BF84191C01D}">
  <sheetPr>
    <tabColor theme="0" tint="-0.499984740745262"/>
  </sheetPr>
  <dimension ref="A1:BU31"/>
  <sheetViews>
    <sheetView showGridLines="0" topLeftCell="A4" zoomScaleNormal="100" workbookViewId="0">
      <selection activeCell="C17" sqref="C17"/>
    </sheetView>
  </sheetViews>
  <sheetFormatPr defaultRowHeight="15.05"/>
  <cols>
    <col min="2" max="2" width="33.109375" customWidth="1"/>
    <col min="3" max="3" width="46.21875" style="75" customWidth="1"/>
    <col min="4" max="4" width="16.88671875" customWidth="1"/>
    <col min="5" max="5" width="63.33203125" bestFit="1" customWidth="1"/>
  </cols>
  <sheetData>
    <row r="1" spans="1:73" ht="15.75" thickBot="1"/>
    <row r="2" spans="1:73" ht="19" thickBot="1">
      <c r="C2" s="34" t="s">
        <v>33</v>
      </c>
      <c r="D2" s="35" t="s">
        <v>34</v>
      </c>
      <c r="E2" s="36" t="s">
        <v>35</v>
      </c>
    </row>
    <row r="3" spans="1:73" ht="6.55" customHeight="1" thickBot="1">
      <c r="C3" s="77"/>
      <c r="D3" s="78"/>
      <c r="E3" s="79"/>
    </row>
    <row r="4" spans="1:73" ht="32.1" thickBot="1">
      <c r="B4" s="32"/>
      <c r="C4" s="40" t="str">
        <f>'Example Calculation Matrix'!A25</f>
        <v>Does at least one person have competent skill in PROJECT MANAGEMENT</v>
      </c>
      <c r="D4" s="28" t="str">
        <f>'Example Calculation Matrix'!B25</f>
        <v>Yes</v>
      </c>
      <c r="E4" s="37" t="str">
        <f>'Example Calculation Matrix'!C25</f>
        <v>There are 2 team members who are either competent or expert in PROJECT MANAGEMENT</v>
      </c>
    </row>
    <row r="5" spans="1:73" ht="31.45">
      <c r="B5" s="32"/>
      <c r="C5" s="41" t="str">
        <f>'Example Calculation Matrix'!A26</f>
        <v>Is there a back up person with at least partial competence in PROJECT MANAGEMENT</v>
      </c>
      <c r="D5" s="29" t="str">
        <f>'Example Calculation Matrix'!B26</f>
        <v>Yes</v>
      </c>
      <c r="E5" s="38" t="str">
        <f>'Example Calculation Matrix'!C26</f>
        <v>There are in total 5 additional team members who could act as back up that are partially competent or above</v>
      </c>
    </row>
    <row r="6" spans="1:73" s="9" customFormat="1" ht="9" customHeight="1" thickBot="1">
      <c r="A6" s="32"/>
      <c r="B6" s="32"/>
      <c r="C6" s="42"/>
      <c r="D6" s="30"/>
      <c r="E6" s="3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</row>
    <row r="7" spans="1:73" ht="32.1" thickBot="1">
      <c r="B7" s="32"/>
      <c r="C7" s="40" t="str">
        <f>'Example Calculation Matrix'!A27</f>
        <v>Does at least one person have competent skill in EXCEL SPREADSHEETS</v>
      </c>
      <c r="D7" s="28" t="str">
        <f>'Example Calculation Matrix'!B27</f>
        <v>Yes</v>
      </c>
      <c r="E7" s="37" t="str">
        <f>'Example Calculation Matrix'!C27</f>
        <v>There are 1 team members who are either competent or expert in EXCEL SPREADSHEETS</v>
      </c>
    </row>
    <row r="8" spans="1:73" ht="31.45">
      <c r="B8" s="32"/>
      <c r="C8" s="41" t="str">
        <f>'Example Calculation Matrix'!A28</f>
        <v>Is there a back up person with at least partial competence in EXCEL SPREADSHEETS</v>
      </c>
      <c r="D8" s="29" t="str">
        <f>'Example Calculation Matrix'!B28</f>
        <v>No</v>
      </c>
      <c r="E8" s="38" t="str">
        <f>'Example Calculation Matrix'!C28</f>
        <v>There are in total 0 additional team members who could act as back up that are partially competent or above</v>
      </c>
    </row>
    <row r="9" spans="1:73" s="9" customFormat="1" ht="9" customHeight="1" thickBot="1">
      <c r="A9" s="32"/>
      <c r="B9" s="32"/>
      <c r="C9" s="42"/>
      <c r="D9" s="30"/>
      <c r="E9" s="39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</row>
    <row r="10" spans="1:73" ht="32.1" thickBot="1">
      <c r="B10" s="32"/>
      <c r="C10" s="40" t="str">
        <f>'Example Calculation Matrix'!A29</f>
        <v>Does at least one person have competent skill in CUSTOMER SERVICE</v>
      </c>
      <c r="D10" s="28" t="str">
        <f>'Example Calculation Matrix'!B29</f>
        <v>Yes</v>
      </c>
      <c r="E10" s="37" t="str">
        <f>'Example Calculation Matrix'!C29</f>
        <v>There are 1 team members who are either competent or expert in CUSTOMER SERVICE</v>
      </c>
    </row>
    <row r="11" spans="1:73" ht="31.45">
      <c r="B11" s="32"/>
      <c r="C11" s="41" t="str">
        <f>'Example Calculation Matrix'!A30</f>
        <v>Is there a back up person with at least partial competence in CUSTOMER SERVICE</v>
      </c>
      <c r="D11" s="29" t="str">
        <f>'Example Calculation Matrix'!B30</f>
        <v>Yes</v>
      </c>
      <c r="E11" s="38" t="str">
        <f>'Example Calculation Matrix'!C30</f>
        <v>There are in total 5 additional team members who could act as back up that are partially competent or above</v>
      </c>
    </row>
    <row r="12" spans="1:73" s="9" customFormat="1" ht="9" customHeight="1" thickBot="1">
      <c r="A12" s="32"/>
      <c r="B12" s="32"/>
      <c r="C12" s="42"/>
      <c r="D12" s="30"/>
      <c r="E12" s="39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</row>
    <row r="13" spans="1:73" ht="32.1" thickBot="1">
      <c r="B13" s="32"/>
      <c r="C13" s="40" t="str">
        <f>'Example Calculation Matrix'!A31</f>
        <v>Does at least one person have competent skill in TIME MANAGEMENT</v>
      </c>
      <c r="D13" s="28" t="str">
        <f>'Example Calculation Matrix'!B31</f>
        <v>Yes</v>
      </c>
      <c r="E13" s="37" t="str">
        <f>'Example Calculation Matrix'!C31</f>
        <v>There are 5 team members who are either competent or expert in TIME MANAGEMENT</v>
      </c>
    </row>
    <row r="14" spans="1:73" ht="31.45">
      <c r="B14" s="32"/>
      <c r="C14" s="41" t="str">
        <f>'Example Calculation Matrix'!A32</f>
        <v>Is there a back up person with at least partial competence in TIME MANAGEMENT</v>
      </c>
      <c r="D14" s="29" t="str">
        <f>'Example Calculation Matrix'!B32</f>
        <v>Yes</v>
      </c>
      <c r="E14" s="38" t="str">
        <f>'Example Calculation Matrix'!C32</f>
        <v>There are in total 5 additional team members who could act as back up that are partially competent or above</v>
      </c>
    </row>
    <row r="15" spans="1:73" s="9" customFormat="1" ht="9" customHeight="1" thickBot="1">
      <c r="A15" s="32"/>
      <c r="B15" s="32"/>
      <c r="C15" s="42"/>
      <c r="D15" s="104"/>
      <c r="E15" s="3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</row>
    <row r="16" spans="1:73" ht="32.1" thickBot="1">
      <c r="B16" s="32"/>
      <c r="C16" s="40" t="str">
        <f>'Example Calculation Matrix'!A33</f>
        <v>Does at least one person have competent skill in  MENTORING</v>
      </c>
      <c r="D16" s="105" t="str">
        <f>'Example Calculation Matrix'!B33</f>
        <v>No</v>
      </c>
      <c r="E16" s="37" t="str">
        <f>'Example Calculation Matrix'!C33</f>
        <v>There are 0 team members who are either competent or expert in MENTORING</v>
      </c>
    </row>
    <row r="17" spans="2:5" ht="32.1" thickBot="1">
      <c r="B17" s="32"/>
      <c r="C17" s="41" t="str">
        <f>'Example Calculation Matrix'!A34</f>
        <v>Is there a back up person with at least partial competence in  MENTORING</v>
      </c>
      <c r="D17" s="31" t="str">
        <f>'Example Calculation Matrix'!B34</f>
        <v>No</v>
      </c>
      <c r="E17" s="96" t="str">
        <f>'Example Calculation Matrix'!C34</f>
        <v>There are in total 0 additional team members who could act as back up that are partially competent or above</v>
      </c>
    </row>
    <row r="18" spans="2:5" ht="9" customHeight="1" thickBot="1">
      <c r="B18" s="32"/>
      <c r="C18" s="92"/>
      <c r="D18" s="93"/>
      <c r="E18" s="94"/>
    </row>
    <row r="19" spans="2:5" ht="32.1" customHeight="1" thickBot="1">
      <c r="B19" s="32"/>
      <c r="C19" s="40" t="str">
        <f>'Example Calculation Matrix'!A35</f>
        <v>Does at least one person have competent skill in COMMUNICATION</v>
      </c>
      <c r="D19" s="103" t="str">
        <f>'Example Calculation Matrix'!B35</f>
        <v>Yes</v>
      </c>
      <c r="E19" s="37" t="str">
        <f>'Example Calculation Matrix'!C35</f>
        <v>There are 0 team members who are either competent or expert in COMMUNICATION</v>
      </c>
    </row>
    <row r="20" spans="2:5" ht="32.1" customHeight="1" thickBot="1">
      <c r="B20" s="32"/>
      <c r="C20" s="95" t="str">
        <f>'Example Calculation Matrix'!A36</f>
        <v>Is there a back up person with at least partial competence in COMMUNICATION</v>
      </c>
      <c r="D20" s="33" t="str">
        <f>'Example Calculation Matrix'!B35</f>
        <v>Yes</v>
      </c>
      <c r="E20" s="97" t="str">
        <f>'Example Calculation Matrix'!C36</f>
        <v>There are in total 3 additional team members who could act as back up that are partially competent or above</v>
      </c>
    </row>
    <row r="21" spans="2:5" ht="9" customHeight="1" thickBot="1">
      <c r="B21" s="32"/>
      <c r="C21" s="98"/>
      <c r="D21" s="100"/>
      <c r="E21" s="99"/>
    </row>
    <row r="22" spans="2:5" ht="32.1" customHeight="1" thickBot="1">
      <c r="B22" s="32"/>
      <c r="C22" s="43" t="str">
        <f>'Example Calculation Matrix'!A37</f>
        <v>Is there an opportunity for a least one person to learn from someone more skilled</v>
      </c>
      <c r="D22" s="33" t="str">
        <f>'Example Calculation Matrix'!B36</f>
        <v>Yes</v>
      </c>
      <c r="E22" s="43" t="str">
        <f>'Example Calculation Matrix'!C37</f>
        <v>Suggested by skills level mix</v>
      </c>
    </row>
    <row r="23" spans="2:5" ht="16.399999999999999" thickBot="1">
      <c r="C23" s="78"/>
      <c r="D23" s="78"/>
      <c r="E23" s="78"/>
    </row>
    <row r="24" spans="2:5" ht="16.399999999999999" thickBot="1">
      <c r="C24" s="78"/>
      <c r="D24" s="80" t="s">
        <v>36</v>
      </c>
      <c r="E24" s="81" t="str">
        <f>"" &amp;COUNTIF(D4:D22,"Yes") &amp; " from 13 criteria satisfied"</f>
        <v>10 from 13 criteria satisfied</v>
      </c>
    </row>
    <row r="27" spans="2:5">
      <c r="C27" s="76"/>
    </row>
    <row r="28" spans="2:5">
      <c r="C28" s="76"/>
    </row>
    <row r="29" spans="2:5">
      <c r="C29" s="76"/>
    </row>
    <row r="30" spans="2:5">
      <c r="C30" s="76"/>
    </row>
    <row r="31" spans="2:5">
      <c r="C31" s="76"/>
    </row>
  </sheetData>
  <sheetProtection algorithmName="SHA-512" hashValue="WTEbXiQwPEgPQcgTC1cTP6i2yNMDYwIbT9XpFylxZ3YYws2gV01tb6FiKj6EP46o/40Q4PtBDfc8n+R5JNszAw==" saltValue="Bm/LyyZl0WwTWdk8DNtiUw==" spinCount="100000" sheet="1" objects="1" scenarios="1"/>
  <conditionalFormatting sqref="C27:C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22">
    <cfRule type="containsText" dxfId="1" priority="1" operator="containsText" text="No">
      <formula>NOT(ISERROR(SEARCH("No",D4)))</formula>
    </cfRule>
    <cfRule type="containsText" dxfId="0" priority="2" operator="containsText" text="Yes">
      <formula>NOT(ISERROR(SEARCH("Yes",D4)))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965F-2C34-4E48-9F10-BB91A5AFACFD}">
  <dimension ref="B3:J22"/>
  <sheetViews>
    <sheetView workbookViewId="0">
      <selection activeCell="J3" sqref="J3"/>
    </sheetView>
  </sheetViews>
  <sheetFormatPr defaultRowHeight="15.05"/>
  <cols>
    <col min="2" max="2" width="3.6640625" bestFit="1" customWidth="1"/>
    <col min="3" max="3" width="2" bestFit="1" customWidth="1"/>
    <col min="5" max="5" width="17.33203125" bestFit="1" customWidth="1"/>
  </cols>
  <sheetData>
    <row r="3" spans="2:10">
      <c r="B3" t="s">
        <v>56</v>
      </c>
      <c r="C3">
        <v>1</v>
      </c>
      <c r="E3" t="s">
        <v>57</v>
      </c>
      <c r="F3">
        <v>1</v>
      </c>
      <c r="H3" t="s">
        <v>56</v>
      </c>
      <c r="J3">
        <v>1</v>
      </c>
    </row>
    <row r="4" spans="2:10">
      <c r="B4" t="s">
        <v>58</v>
      </c>
      <c r="C4">
        <v>0</v>
      </c>
      <c r="E4" t="s">
        <v>59</v>
      </c>
      <c r="F4">
        <v>2</v>
      </c>
      <c r="J4">
        <v>2</v>
      </c>
    </row>
    <row r="5" spans="2:10">
      <c r="E5" t="s">
        <v>60</v>
      </c>
      <c r="F5">
        <v>3</v>
      </c>
      <c r="J5">
        <v>3</v>
      </c>
    </row>
    <row r="6" spans="2:10">
      <c r="E6" t="s">
        <v>61</v>
      </c>
      <c r="F6">
        <v>4</v>
      </c>
      <c r="J6">
        <v>4</v>
      </c>
    </row>
    <row r="7" spans="2:10">
      <c r="J7">
        <v>5</v>
      </c>
    </row>
    <row r="8" spans="2:10">
      <c r="J8">
        <v>6</v>
      </c>
    </row>
    <row r="9" spans="2:10">
      <c r="J9">
        <v>7</v>
      </c>
    </row>
    <row r="10" spans="2:10">
      <c r="J10">
        <v>8</v>
      </c>
    </row>
    <row r="11" spans="2:10">
      <c r="J11">
        <v>9</v>
      </c>
    </row>
    <row r="12" spans="2:10">
      <c r="J12">
        <v>10</v>
      </c>
    </row>
    <row r="13" spans="2:10">
      <c r="J13">
        <v>11</v>
      </c>
    </row>
    <row r="14" spans="2:10">
      <c r="J14">
        <v>12</v>
      </c>
    </row>
    <row r="15" spans="2:10">
      <c r="J15">
        <v>13</v>
      </c>
    </row>
    <row r="16" spans="2:10">
      <c r="J16">
        <v>14</v>
      </c>
    </row>
    <row r="17" spans="10:10">
      <c r="J17">
        <v>15</v>
      </c>
    </row>
    <row r="18" spans="10:10">
      <c r="J18">
        <v>16</v>
      </c>
    </row>
    <row r="19" spans="10:10">
      <c r="J19">
        <v>17</v>
      </c>
    </row>
    <row r="20" spans="10:10">
      <c r="J20">
        <v>18</v>
      </c>
    </row>
    <row r="21" spans="10:10">
      <c r="J21">
        <v>19</v>
      </c>
    </row>
    <row r="22" spans="10:10">
      <c r="J22">
        <v>20</v>
      </c>
    </row>
  </sheetData>
  <sheetProtection algorithmName="SHA-512" hashValue="Q+0Sdde8pYXu8Yjw/OO5KCwLyBvW0DtvaFPlDxWg+lBBW7SVHal6iiIdmUDEegVXN4Lnne4t/OMDZRohfbufxg==" saltValue="T4+myZOEdysWjcPJjtBd+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d83aee-b334-40d8-a711-a0b9875e3bc7">
      <Terms xmlns="http://schemas.microsoft.com/office/infopath/2007/PartnerControls"/>
    </lcf76f155ced4ddcb4097134ff3c332f>
    <TaxCatchAll xmlns="0e8987e9-39d0-486d-814c-75daa58193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CE4ED5C5A314B906E85F88F8658FB" ma:contentTypeVersion="15" ma:contentTypeDescription="Create a new document." ma:contentTypeScope="" ma:versionID="b595a3f5af6459dc5c737b8ee523a7d2">
  <xsd:schema xmlns:xsd="http://www.w3.org/2001/XMLSchema" xmlns:xs="http://www.w3.org/2001/XMLSchema" xmlns:p="http://schemas.microsoft.com/office/2006/metadata/properties" xmlns:ns2="3fd83aee-b334-40d8-a711-a0b9875e3bc7" xmlns:ns3="0e8987e9-39d0-486d-814c-75daa5819332" targetNamespace="http://schemas.microsoft.com/office/2006/metadata/properties" ma:root="true" ma:fieldsID="2625faf4c306fc7205d3f1a2f5b4924c" ns2:_="" ns3:_="">
    <xsd:import namespace="3fd83aee-b334-40d8-a711-a0b9875e3bc7"/>
    <xsd:import namespace="0e8987e9-39d0-486d-814c-75daa58193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83aee-b334-40d8-a711-a0b9875e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987e9-39d0-486d-814c-75daa5819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1fc199e-b74a-4f78-bc01-cb94ba5ecfdb}" ma:internalName="TaxCatchAll" ma:showField="CatchAllData" ma:web="0e8987e9-39d0-486d-814c-75daa58193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17429-466A-4B11-B91E-22E76CC29EC9}">
  <ds:schemaRefs>
    <ds:schemaRef ds:uri="http://schemas.microsoft.com/office/2006/metadata/properties"/>
    <ds:schemaRef ds:uri="http://schemas.microsoft.com/office/infopath/2007/PartnerControls"/>
    <ds:schemaRef ds:uri="3fd83aee-b334-40d8-a711-a0b9875e3bc7"/>
    <ds:schemaRef ds:uri="0e8987e9-39d0-486d-814c-75daa5819332"/>
  </ds:schemaRefs>
</ds:datastoreItem>
</file>

<file path=customXml/itemProps2.xml><?xml version="1.0" encoding="utf-8"?>
<ds:datastoreItem xmlns:ds="http://schemas.openxmlformats.org/officeDocument/2006/customXml" ds:itemID="{E2E3E81E-3AF4-4753-8E3F-E9B22DD20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226CA-E984-4ED4-A27C-ED2C1042A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83aee-b334-40d8-a711-a0b9875e3bc7"/>
    <ds:schemaRef ds:uri="0e8987e9-39d0-486d-814c-75daa5819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Help</vt:lpstr>
      <vt:lpstr>Team Test</vt:lpstr>
      <vt:lpstr>Calculation Matrix</vt:lpstr>
      <vt:lpstr>Example Calculation Matrix</vt:lpstr>
      <vt:lpstr>Summary - Team Test</vt:lpstr>
      <vt:lpstr>Example Team Test</vt:lpstr>
      <vt:lpstr>Example Summary - Team Test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Lawson</dc:creator>
  <cp:keywords/>
  <dc:description/>
  <cp:lastModifiedBy>Jacqueline Carter</cp:lastModifiedBy>
  <cp:revision/>
  <dcterms:created xsi:type="dcterms:W3CDTF">2022-04-11T12:04:47Z</dcterms:created>
  <dcterms:modified xsi:type="dcterms:W3CDTF">2025-05-12T09:06:30Z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0x010100EB5CE4ED5C5A314B906E85F88F8658FB</vt:lpwstr>
  </property>
</Properties>
</file>